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51338274-CA06-46A8-9A12-F04193423864}" xr6:coauthVersionLast="47" xr6:coauthVersionMax="47" xr10:uidLastSave="{00000000-0000-0000-0000-000000000000}"/>
  <bookViews>
    <workbookView xWindow="-120" yWindow="-120" windowWidth="29040" windowHeight="15840" tabRatio="834" activeTab="9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1" i="67" l="1"/>
  <c r="G7" i="68"/>
  <c r="D19" i="68"/>
  <c r="D17" i="69"/>
  <c r="D17" i="65" l="1"/>
  <c r="D14" i="70"/>
  <c r="D14" i="69"/>
  <c r="D16" i="66"/>
  <c r="Q17" i="74" l="1"/>
  <c r="D16" i="68"/>
  <c r="D19" i="69" l="1"/>
  <c r="D21" i="69"/>
  <c r="D11" i="65" l="1"/>
  <c r="D21" i="65"/>
  <c r="F11" i="65" s="1"/>
  <c r="D16" i="41"/>
  <c r="D11" i="41" s="1"/>
  <c r="D22" i="66"/>
  <c r="G11" i="66" s="1"/>
  <c r="D22" i="41"/>
  <c r="G11" i="41" s="1"/>
  <c r="D20" i="41"/>
  <c r="F11" i="41" s="1"/>
  <c r="D20" i="66"/>
  <c r="F11" i="66" s="1"/>
  <c r="D16" i="67"/>
  <c r="D11" i="67" s="1"/>
  <c r="D11" i="69"/>
  <c r="F11" i="69"/>
  <c r="D14" i="66"/>
  <c r="C11" i="66" s="1"/>
  <c r="D14" i="41"/>
  <c r="C11" i="41" s="1"/>
  <c r="D18" i="41"/>
  <c r="E11" i="41" s="1"/>
  <c r="BK9" i="72"/>
  <c r="BK10" i="72"/>
  <c r="BN14" i="72"/>
  <c r="BN13" i="72"/>
  <c r="BO15" i="72"/>
  <c r="C11" i="70"/>
  <c r="D19" i="65"/>
  <c r="E11" i="65" s="1"/>
  <c r="BL10" i="72"/>
  <c r="BN11" i="72"/>
  <c r="D18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D11" i="68"/>
  <c r="BL13" i="72"/>
  <c r="D21" i="68"/>
  <c r="F11" i="68" s="1"/>
  <c r="BL9" i="72"/>
  <c r="D14" i="67"/>
  <c r="C11" i="67" s="1"/>
  <c r="E11" i="68"/>
  <c r="D14" i="68"/>
  <c r="C11" i="68" s="1"/>
  <c r="D11" i="66"/>
  <c r="BN12" i="72"/>
  <c r="D20" i="70"/>
  <c r="F11" i="70" s="1"/>
  <c r="E11" i="69"/>
  <c r="BM15" i="72"/>
  <c r="D16" i="70"/>
  <c r="D11" i="70" s="1"/>
  <c r="BL14" i="72"/>
  <c r="D18" i="70"/>
  <c r="E11" i="70" s="1"/>
  <c r="D23" i="68"/>
  <c r="G11" i="68" s="1"/>
  <c r="BO13" i="72"/>
  <c r="BL15" i="72"/>
  <c r="D22" i="70"/>
  <c r="G11" i="70" s="1"/>
  <c r="BO14" i="72"/>
  <c r="D23" i="65"/>
  <c r="G11" i="65" s="1"/>
  <c r="BO10" i="72"/>
  <c r="D23" i="67"/>
  <c r="G11" i="67" s="1"/>
  <c r="BO12" i="72"/>
  <c r="BO11" i="72"/>
  <c r="Q12" i="74"/>
  <c r="Q13" i="74"/>
  <c r="Q14" i="74"/>
  <c r="Q15" i="74"/>
  <c r="Q16" i="74"/>
  <c r="Q11" i="74"/>
  <c r="BO9" i="72"/>
  <c r="D23" i="69"/>
  <c r="G11" i="69" s="1"/>
  <c r="BN10" i="72"/>
  <c r="BK14" i="72"/>
  <c r="BM12" i="72"/>
  <c r="BK12" i="72"/>
  <c r="BM10" i="72"/>
  <c r="BL11" i="72"/>
  <c r="BN9" i="72"/>
  <c r="BM9" i="72"/>
  <c r="G7" i="65" l="1"/>
  <c r="G9" i="65" s="1"/>
  <c r="BO16" i="72"/>
  <c r="G7" i="41"/>
  <c r="G9" i="41" s="1"/>
  <c r="BN16" i="72"/>
  <c r="BM16" i="72"/>
  <c r="BK16" i="72"/>
  <c r="BL16" i="72"/>
  <c r="G7" i="70"/>
  <c r="G9" i="70" s="1"/>
  <c r="G7" i="66"/>
  <c r="G9" i="66" s="1"/>
  <c r="G7" i="69"/>
  <c r="G9" i="69" s="1"/>
  <c r="G9" i="68"/>
  <c r="G7" i="67"/>
  <c r="G9" i="67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<sst xmlns="http://schemas.openxmlformats.org/spreadsheetml/2006/main" count="414" uniqueCount="97">
  <si>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</si>
  <si>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</si>
  <si>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</si>
  <si>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</si>
  <si>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</si>
  <si>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</si>
  <si>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</si>
  <si>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</si>
  <si>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</si>
  <si>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</si>
  <si>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</si>
  <si>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</si>
  <si>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</si>
  <si>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</si>
  <si>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</si>
  <si>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</si>
  <si>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</si>
  <si>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</si>
  <si>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</si>
  <si>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</si>
  <si>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</si>
  <si>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</si>
  <si>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</si>
  <si>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</si>
  <si>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</si>
  <si>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</si>
  <si>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</si>
  <si>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</si>
  <si>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</si>
  <si>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</si>
  <si>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</si>
  <si>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</si>
  <si>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</si>
  <si>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</si>
  <si>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</si>
  <si>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</si>
  <si>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</si>
  <si>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</si>
  <si>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</si>
  <si>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</si>
  <si>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</si>
  <si>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</si>
  <si>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</si>
  <si>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</si>
  <si>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</si>
  <si>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</si>
  <si>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</si>
  <si>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</si>
  <si>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</si>
  <si>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</si>
  <si>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</si>
  <si>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</si>
  <si>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</si>
  <si>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</si>
  <si>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</si>
  <si>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</si>
  <si>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</si>
  <si>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</si>
  <si>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</si>
  <si>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</si>
  <si>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</si>
  <si>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</si>
  <si>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</si>
  <si>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</si>
  <si>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</si>
  <si>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</si>
  <si>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Khu vực máy nén khí</t>
  </si>
  <si>
    <t>Tủ vật tư khu vực máy nén khí, vật tư không gọn gàng, rác rơi đầy ra sàn</t>
  </si>
  <si>
    <t>Đóng gói KCN</t>
  </si>
  <si>
    <t>Thùng keo, hóa chất, sơn để không đúng nơi quy định</t>
  </si>
  <si>
    <t>Kho kim - Đóng gói KCN</t>
  </si>
  <si>
    <t>Tấm chắn ngăn chia bị gãy chân đế</t>
  </si>
  <si>
    <t>CĐ Phay</t>
  </si>
  <si>
    <t>Lon nước, rác thải, phôi bỏ không đúng nơi quy định</t>
  </si>
  <si>
    <t>Cửa ra vào CĐ Sorota</t>
  </si>
  <si>
    <t>Thuốc lá, lon nước sau khi sử dụng vứt không đúng nơi quy định</t>
  </si>
  <si>
    <t>Ngày kiểm tra: 17/04/2025</t>
  </si>
  <si>
    <t>Ngày kiểm tra: 16/04/2025</t>
  </si>
  <si>
    <t>Ngày kiểm tra: 16&amp;18/04/2025</t>
  </si>
  <si>
    <t>Ngày kiểm tra: 18/04/2025</t>
  </si>
  <si>
    <t>Ngày kiểm tra: 15/04/2025</t>
  </si>
  <si>
    <t>CĐ Kokuin</t>
  </si>
  <si>
    <t>Thùng sơn để gần vị trí bình nước, không đúng nơi quy định ảnh hưởng đến sức khỏe nhân viên</t>
  </si>
  <si>
    <t>Lối ra vào CĐ Shisen</t>
  </si>
  <si>
    <t>Vật tư để không đúng nói quy định, chắn ngang bình PCCC và lối thoát hiểm</t>
  </si>
  <si>
    <t>Hành lang CĐ Phay &amp; KV Đại tu máy</t>
  </si>
  <si>
    <t>Vật tư, máy móc thiết bị để chắn ngang khu vực lối đi</t>
  </si>
  <si>
    <t>CĐ Sorota</t>
  </si>
  <si>
    <t>Trần la phong cũ đã bị thấm ướt và hư hỏng, có nguy cơ bị sập</t>
  </si>
  <si>
    <t>Thang máy KCN3</t>
  </si>
  <si>
    <t>Bảng điện tử không có nắp bao che</t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</si>
  <si>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</si>
  <si>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</si>
  <si>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</si>
  <si>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</si>
  <si>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</si>
  <si>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r>
      <t xml:space="preserve">Quản lý CĐ Shisen báo bên BP BAT đang thực hiện 5S mà BAT vẫn chụp hình để khắc phục. Đã khắc phục ngày20/04/2025
</t>
    </r>
    <r>
      <rPr>
        <sz val="11"/>
        <color rgb="FFFF0000"/>
        <rFont val="Times New Roman"/>
        <family val="1"/>
      </rPr>
      <t>=&gt; BAT: Cửa dùng để thoát hiểm, bình PCCC để cứu hỏa. Đề nghị vật tư bỏ tạm khi 5S có thể bố trí khu vực khác để đám bảo an toàn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</si>
</sst>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50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19" fillId="0" borderId="10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20" fillId="4" borderId="13" xfId="0" applyFont="1" applyFill="1" applyBorder="1" applyAlignment="1" applyProtection="1">
      <alignment vertical="center" wrapText="1"/>
      <protection locked="0" hidden="1"/>
    </xf>
    <xf numFmtId="0" fontId="28" fillId="4" borderId="10" xfId="0" applyFont="1" applyFill="1" applyBorder="1" applyAlignment="1" applyProtection="1">
      <alignment horizontal="center" vertical="center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14" fontId="41" fillId="0" borderId="32" xfId="0" applyNumberFormat="1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4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 wrapText="1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21" fillId="27" borderId="18" xfId="0" applyFont="1" applyFill="1" applyBorder="1" applyAlignment="1" applyProtection="1">
      <alignment vertical="center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2" fillId="27" borderId="23" xfId="0" applyFont="1" applyFill="1" applyBorder="1" applyAlignment="1" applyProtection="1">
      <alignment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23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horizontal="center" vertical="center"/>
      <protection locked="0" hidden="1"/>
    </xf>
    <xf numFmtId="14" fontId="43" fillId="0" borderId="10" xfId="0" applyNumberFormat="1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locked="0" hidden="1"/>
    </xf>
    <xf numFmtId="0" fontId="19" fillId="0" borderId="10" xfId="0" applyFont="1" applyBorder="1" applyProtection="1">
      <protection locked="0" hidden="1"/>
    </xf>
    <xf numFmtId="0" fontId="20" fillId="0" borderId="10" xfId="0" applyFont="1" applyBorder="1" applyAlignment="1" applyProtection="1">
      <alignment horizontal="center"/>
      <protection locked="0" hidden="1"/>
    </xf>
    <xf numFmtId="14" fontId="22" fillId="0" borderId="10" xfId="0" applyNumberFormat="1" applyFont="1" applyBorder="1" applyAlignment="1" applyProtection="1">
      <alignment horizontal="center" vertical="center"/>
      <protection locked="0" hidden="1"/>
    </xf>
    <xf numFmtId="0" fontId="19" fillId="0" borderId="10" xfId="0" applyFont="1" applyFill="1" applyBorder="1" applyProtection="1">
      <protection locked="0" hidden="1"/>
    </xf>
    <xf numFmtId="0" fontId="43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8" xfId="0" applyFont="1" applyFill="1" applyBorder="1" applyAlignment="1" applyProtection="1">
      <alignment vertical="center"/>
      <protection locked="0" hidden="1"/>
    </xf>
    <xf numFmtId="0" fontId="43" fillId="27" borderId="11" xfId="0" applyFont="1" applyFill="1" applyBorder="1" applyAlignment="1" applyProtection="1">
      <alignment horizontal="center" vertical="center"/>
      <protection locked="0" hidden="1"/>
    </xf>
    <xf numFmtId="16" fontId="43" fillId="27" borderId="23" xfId="0" applyNumberFormat="1" applyFont="1" applyFill="1" applyBorder="1" applyAlignment="1" applyProtection="1">
      <alignment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horizontal="center" vertical="center" wrapText="1"/>
      <protection locked="0" hidden="1"/>
    </xf>
    <xf numFmtId="0" fontId="42" fillId="0" borderId="10" xfId="0" applyFont="1" applyFill="1" applyBorder="1" applyAlignment="1" applyProtection="1">
      <alignment horizontal="left"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32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34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9077440"/>
        <c:axId val="1789076352"/>
      </c:barChart>
      <c:catAx>
        <c:axId val="17890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907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9076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9077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019376"/>
        <c:axId val="1871024272"/>
      </c:barChart>
      <c:catAx>
        <c:axId val="187101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102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102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1019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020464"/>
        <c:axId val="1871022096"/>
      </c:barChart>
      <c:catAx>
        <c:axId val="1871020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10220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7102209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102046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018832"/>
        <c:axId val="1871024816"/>
      </c:barChart>
      <c:catAx>
        <c:axId val="1871018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10248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7102481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101883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58256"/>
        <c:axId val="639159344"/>
      </c:barChart>
      <c:catAx>
        <c:axId val="639158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91593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3915934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915825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53360"/>
        <c:axId val="639152272"/>
      </c:barChart>
      <c:catAx>
        <c:axId val="639153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9152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3915227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91533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54448"/>
        <c:axId val="639154992"/>
      </c:barChart>
      <c:catAx>
        <c:axId val="63915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9154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3915499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915444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8959280"/>
        <c:axId val="1708953840"/>
      </c:barChart>
      <c:catAx>
        <c:axId val="1708959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8953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08953840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895928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8954928"/>
        <c:axId val="1708955472"/>
      </c:barChart>
      <c:catAx>
        <c:axId val="1708954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89554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0895547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895492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8956016"/>
        <c:axId val="1708956560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952752"/>
        <c:axId val="1708953296"/>
      </c:lineChart>
      <c:catAx>
        <c:axId val="170895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89565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08956560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8956016"/>
        <c:crosses val="autoZero"/>
        <c:crossBetween val="between"/>
      </c:valAx>
      <c:catAx>
        <c:axId val="1708952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08953296"/>
        <c:crosses val="autoZero"/>
        <c:auto val="0"/>
        <c:lblAlgn val="ctr"/>
        <c:lblOffset val="100"/>
        <c:noMultiLvlLbl val="0"/>
      </c:catAx>
      <c:valAx>
        <c:axId val="170895329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708952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623936"/>
        <c:axId val="2062629376"/>
      </c:barChart>
      <c:catAx>
        <c:axId val="20626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62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262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62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  <c:pt idx="3">
                  <c:v>97</c:v>
                </c:pt>
                <c:pt idx="4">
                  <c:v>97</c:v>
                </c:pt>
                <c:pt idx="5">
                  <c:v>100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740336"/>
        <c:axId val="1865740880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9311328"/>
        <c:axId val="1789312416"/>
      </c:lineChart>
      <c:catAx>
        <c:axId val="1865740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574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5740880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5740336"/>
        <c:crosses val="autoZero"/>
        <c:crossBetween val="between"/>
      </c:valAx>
      <c:catAx>
        <c:axId val="1789311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89312416"/>
        <c:crosses val="autoZero"/>
        <c:auto val="0"/>
        <c:lblAlgn val="ctr"/>
        <c:lblOffset val="100"/>
        <c:noMultiLvlLbl val="0"/>
      </c:catAx>
      <c:valAx>
        <c:axId val="17893124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789311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622848"/>
        <c:axId val="2062628288"/>
      </c:barChart>
      <c:catAx>
        <c:axId val="206262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6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262828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62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626112"/>
        <c:axId val="2062625568"/>
      </c:barChart>
      <c:catAx>
        <c:axId val="2062626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62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262556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626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626656"/>
        <c:axId val="2062627200"/>
      </c:barChart>
      <c:catAx>
        <c:axId val="2062626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62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262720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626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8569152"/>
        <c:axId val="2068565888"/>
      </c:barChart>
      <c:catAx>
        <c:axId val="2068569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85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856588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8569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9313504"/>
        <c:axId val="1789312960"/>
      </c:barChart>
      <c:catAx>
        <c:axId val="1789313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931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93129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9313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9314592"/>
        <c:axId val="1789318400"/>
      </c:barChart>
      <c:catAx>
        <c:axId val="1789314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931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931840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931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9317312"/>
        <c:axId val="1789317856"/>
      </c:barChart>
      <c:catAx>
        <c:axId val="1789317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931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931785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9317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331936"/>
        <c:axId val="2062333024"/>
      </c:barChart>
      <c:catAx>
        <c:axId val="2062331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33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233302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331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332480"/>
        <c:axId val="2062334112"/>
      </c:barChart>
      <c:catAx>
        <c:axId val="2062332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33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23341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332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335200"/>
        <c:axId val="2062328672"/>
      </c:barChart>
      <c:catAx>
        <c:axId val="2062335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32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232867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2335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1022640"/>
        <c:axId val="1871023728"/>
      </c:barChart>
      <c:catAx>
        <c:axId val="1871022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102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102372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1022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jpe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14</xdr:row>
      <xdr:rowOff>28575</xdr:rowOff>
    </xdr:from>
    <xdr:to>
      <xdr:col>4</xdr:col>
      <xdr:colOff>2491599</xdr:colOff>
      <xdr:row>14</xdr:row>
      <xdr:rowOff>1895475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87C09A-562A-F4CC-A5D4-BACB13BF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1" y="4410075"/>
          <a:ext cx="2472548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15</xdr:row>
      <xdr:rowOff>19050</xdr:rowOff>
    </xdr:from>
    <xdr:to>
      <xdr:col>4</xdr:col>
      <xdr:colOff>2419351</xdr:colOff>
      <xdr:row>15</xdr:row>
      <xdr:rowOff>1266825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09D8E3-D18D-CF75-727B-984E52E1D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1" y="6305550"/>
          <a:ext cx="232410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15</xdr:row>
      <xdr:rowOff>1333500</xdr:rowOff>
    </xdr:from>
    <xdr:to>
      <xdr:col>4</xdr:col>
      <xdr:colOff>2447925</xdr:colOff>
      <xdr:row>15</xdr:row>
      <xdr:rowOff>2581276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C1F778-3259-A38D-DA86-68A7E7D8E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6475" y="7543800"/>
          <a:ext cx="2381250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</xdr:colOff>
      <xdr:row>14</xdr:row>
      <xdr:rowOff>28575</xdr:rowOff>
    </xdr:from>
    <xdr:to>
      <xdr:col>5</xdr:col>
      <xdr:colOff>2499360</xdr:colOff>
      <xdr:row>14</xdr:row>
      <xdr:rowOff>1857375</xdr:rowOff>
    </xdr:to>
    <xdr:pic>
      <xdr:nvPicPr>
        <xdr:cNvPr id="5" name="Picture 4" descr="z6530184493923_e97feae69329b225cae66a0ceac484bd.jpg">
          <a:extLst>
            <a:ext uri="{FF2B5EF4-FFF2-40B4-BE49-F238E27FC236}">
              <a16:creationId xmlns:a16="http://schemas.microsoft.com/office/drawing/2014/main" id="{1C0203FC-5C58-4C5B-AB6A-6E074B486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063740" y="4410075"/>
          <a:ext cx="2484120" cy="18288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15241</xdr:colOff>
      <xdr:row>15</xdr:row>
      <xdr:rowOff>1323975</xdr:rowOff>
    </xdr:from>
    <xdr:to>
      <xdr:col>5</xdr:col>
      <xdr:colOff>2503170</xdr:colOff>
      <xdr:row>15</xdr:row>
      <xdr:rowOff>2573655</xdr:rowOff>
    </xdr:to>
    <xdr:pic>
      <xdr:nvPicPr>
        <xdr:cNvPr id="6" name="Picture 5" descr="z6530660971881_17e8ef7ef7aa791a6b7de3d8c7689240.jpg">
          <a:extLst>
            <a:ext uri="{FF2B5EF4-FFF2-40B4-BE49-F238E27FC236}">
              <a16:creationId xmlns:a16="http://schemas.microsoft.com/office/drawing/2014/main" id="{6E392EB9-942B-4D27-A95D-3D80268EE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63741" y="7610475"/>
          <a:ext cx="2487929" cy="12496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</xdr:row>
      <xdr:rowOff>1903095</xdr:rowOff>
    </xdr:from>
    <xdr:to>
      <xdr:col>5</xdr:col>
      <xdr:colOff>2503169</xdr:colOff>
      <xdr:row>15</xdr:row>
      <xdr:rowOff>1354455</xdr:rowOff>
    </xdr:to>
    <xdr:pic>
      <xdr:nvPicPr>
        <xdr:cNvPr id="7" name="Picture 6" descr="z6530660981577_40d4ef2c4f3d17b1e540bfd49956b332.jpg">
          <a:extLst>
            <a:ext uri="{FF2B5EF4-FFF2-40B4-BE49-F238E27FC236}">
              <a16:creationId xmlns:a16="http://schemas.microsoft.com/office/drawing/2014/main" id="{D61FBAB8-1C2D-49CF-9203-76D106BEF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048500" y="6284595"/>
          <a:ext cx="2503169" cy="13563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14</xdr:row>
      <xdr:rowOff>0</xdr:rowOff>
    </xdr:from>
    <xdr:to>
      <xdr:col>4</xdr:col>
      <xdr:colOff>2495550</xdr:colOff>
      <xdr:row>14</xdr:row>
      <xdr:rowOff>1885950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12BA8E-A91D-5B17-092A-4CEF6D63D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381500"/>
          <a:ext cx="2466975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18</xdr:row>
      <xdr:rowOff>19050</xdr:rowOff>
    </xdr:from>
    <xdr:to>
      <xdr:col>4</xdr:col>
      <xdr:colOff>2493967</xdr:colOff>
      <xdr:row>18</xdr:row>
      <xdr:rowOff>1885950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216E3D7-2F06-5352-AA9C-107667F7B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743950"/>
          <a:ext cx="2465392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19</xdr:row>
      <xdr:rowOff>57150</xdr:rowOff>
    </xdr:from>
    <xdr:to>
      <xdr:col>4</xdr:col>
      <xdr:colOff>2476500</xdr:colOff>
      <xdr:row>19</xdr:row>
      <xdr:rowOff>1885949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333A74-D8B5-D260-B002-08B3AA7D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0687050"/>
          <a:ext cx="2457450" cy="1828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57151</xdr:colOff>
      <xdr:row>14</xdr:row>
      <xdr:rowOff>47625</xdr:rowOff>
    </xdr:from>
    <xdr:to>
      <xdr:col>5</xdr:col>
      <xdr:colOff>2486026</xdr:colOff>
      <xdr:row>14</xdr:row>
      <xdr:rowOff>1869282</xdr:rowOff>
    </xdr:to>
    <xdr:pic>
      <xdr:nvPicPr>
        <xdr:cNvPr id="3" name="Picture 52">
          <a:extLst>
            <a:ext uri="{FF2B5EF4-FFF2-40B4-BE49-F238E27FC236}">
              <a16:creationId xmlns:a16="http://schemas.microsoft.com/office/drawing/2014/main" id="{244B03C3-6E73-4A0D-A7C2-92D15C10A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15176" y="4429125"/>
          <a:ext cx="2428875" cy="18216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38100</xdr:colOff>
      <xdr:row>18</xdr:row>
      <xdr:rowOff>42582</xdr:rowOff>
    </xdr:from>
    <xdr:to>
      <xdr:col>5</xdr:col>
      <xdr:colOff>2486025</xdr:colOff>
      <xdr:row>18</xdr:row>
      <xdr:rowOff>1880907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ADB63A5-8E30-4610-B18F-FD505041B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96125" y="8767482"/>
          <a:ext cx="2447925" cy="1838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38100</xdr:colOff>
      <xdr:row>19</xdr:row>
      <xdr:rowOff>66675</xdr:rowOff>
    </xdr:from>
    <xdr:to>
      <xdr:col>5</xdr:col>
      <xdr:colOff>2466975</xdr:colOff>
      <xdr:row>19</xdr:row>
      <xdr:rowOff>1876425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0D7032-6D92-8083-F01E-D401490B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0696575"/>
          <a:ext cx="24288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16</xdr:row>
      <xdr:rowOff>28575</xdr:rowOff>
    </xdr:from>
    <xdr:to>
      <xdr:col>4</xdr:col>
      <xdr:colOff>2507165</xdr:colOff>
      <xdr:row>16</xdr:row>
      <xdr:rowOff>1876425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A1BDB0-BF17-8AAD-2171-434263C7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6" y="6553200"/>
          <a:ext cx="2488114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63594</xdr:colOff>
      <xdr:row>17</xdr:row>
      <xdr:rowOff>161924</xdr:rowOff>
    </xdr:from>
    <xdr:to>
      <xdr:col>4</xdr:col>
      <xdr:colOff>2447925</xdr:colOff>
      <xdr:row>17</xdr:row>
      <xdr:rowOff>1794900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4069146-6D89-2EAF-B567-BDA855A66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019" y="8591549"/>
          <a:ext cx="2384331" cy="1632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19</xdr:row>
      <xdr:rowOff>85725</xdr:rowOff>
    </xdr:from>
    <xdr:to>
      <xdr:col>4</xdr:col>
      <xdr:colOff>2491445</xdr:colOff>
      <xdr:row>19</xdr:row>
      <xdr:rowOff>1828800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C16B1-A269-10BA-31A6-64E8288FC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0687050"/>
          <a:ext cx="247239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17</xdr:row>
      <xdr:rowOff>98603</xdr:rowOff>
    </xdr:from>
    <xdr:to>
      <xdr:col>5</xdr:col>
      <xdr:colOff>2416175</xdr:colOff>
      <xdr:row>17</xdr:row>
      <xdr:rowOff>1832153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DDA925-93C8-4C07-A6EB-0E724F05B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62800" y="8528228"/>
          <a:ext cx="2311400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893256</xdr:colOff>
      <xdr:row>19</xdr:row>
      <xdr:rowOff>41452</xdr:rowOff>
    </xdr:from>
    <xdr:to>
      <xdr:col>5</xdr:col>
      <xdr:colOff>1695450</xdr:colOff>
      <xdr:row>19</xdr:row>
      <xdr:rowOff>1788033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FBF3A0-481C-4DB5-A0DD-9BC4671F9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51281" y="10642777"/>
          <a:ext cx="802194" cy="1746581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16</xdr:row>
      <xdr:rowOff>314325</xdr:rowOff>
    </xdr:from>
    <xdr:to>
      <xdr:col>5</xdr:col>
      <xdr:colOff>2482928</xdr:colOff>
      <xdr:row>16</xdr:row>
      <xdr:rowOff>1613078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A79435-0138-43C6-8F48-512AB18935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14551"/>
        <a:stretch/>
      </xdr:blipFill>
      <xdr:spPr>
        <a:xfrm>
          <a:off x="7124700" y="6838950"/>
          <a:ext cx="2416253" cy="12987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19050</xdr:colOff>
      <xdr:row>14</xdr:row>
      <xdr:rowOff>28576</xdr:rowOff>
    </xdr:from>
    <xdr:ext cx="2469662" cy="1857374"/>
    <xdr:pic>
      <xdr:nvPicPr>
        <xdr:cNvPr id="8" name="Picture 7">
          <a:extLst>
            <a:ext uri="{FF2B5EF4-FFF2-40B4-BE49-F238E27FC236}">
              <a16:creationId xmlns:a16="http://schemas.microsoft.com/office/drawing/2014/main" id="{0AC71561-21A0-46F0-B3B8-9C3F930E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238376"/>
          <a:ext cx="2469662" cy="185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28575</xdr:colOff>
      <xdr:row>15</xdr:row>
      <xdr:rowOff>28575</xdr:rowOff>
    </xdr:from>
    <xdr:to>
      <xdr:col>4</xdr:col>
      <xdr:colOff>2495550</xdr:colOff>
      <xdr:row>15</xdr:row>
      <xdr:rowOff>1885949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85171B-5FAB-C1CB-A5EE-57EFCD8FC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315075"/>
          <a:ext cx="2466975" cy="185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28574</xdr:colOff>
      <xdr:row>15</xdr:row>
      <xdr:rowOff>0</xdr:rowOff>
    </xdr:from>
    <xdr:to>
      <xdr:col>6</xdr:col>
      <xdr:colOff>19049</xdr:colOff>
      <xdr:row>16</xdr:row>
      <xdr:rowOff>9525</xdr:rowOff>
    </xdr:to>
    <xdr:pic>
      <xdr:nvPicPr>
        <xdr:cNvPr id="3" name="Picture 2" descr="daitu.jpg">
          <a:extLst>
            <a:ext uri="{FF2B5EF4-FFF2-40B4-BE49-F238E27FC236}">
              <a16:creationId xmlns:a16="http://schemas.microsoft.com/office/drawing/2014/main" id="{BAFCFC88-BAC8-485F-A842-811210DE1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-620" b="36875"/>
        <a:stretch>
          <a:fillRect/>
        </a:stretch>
      </xdr:blipFill>
      <xdr:spPr>
        <a:xfrm>
          <a:off x="7086599" y="6286500"/>
          <a:ext cx="2505075" cy="19145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38100</xdr:colOff>
      <xdr:row>15</xdr:row>
      <xdr:rowOff>0</xdr:rowOff>
    </xdr:to>
    <xdr:pic>
      <xdr:nvPicPr>
        <xdr:cNvPr id="4" name="Picture 3" descr="hinh phay.jpg">
          <a:extLst>
            <a:ext uri="{FF2B5EF4-FFF2-40B4-BE49-F238E27FC236}">
              <a16:creationId xmlns:a16="http://schemas.microsoft.com/office/drawing/2014/main" id="{E4539B40-C574-4313-ADED-21C2EAB5E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058025" y="4381500"/>
          <a:ext cx="2552700" cy="190500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15</xdr:row>
      <xdr:rowOff>0</xdr:rowOff>
    </xdr:from>
    <xdr:ext cx="2552700" cy="1905000"/>
    <xdr:pic>
      <xdr:nvPicPr>
        <xdr:cNvPr id="5" name="Picture 4" descr="hinh phay.jpg">
          <a:extLst>
            <a:ext uri="{FF2B5EF4-FFF2-40B4-BE49-F238E27FC236}">
              <a16:creationId xmlns:a16="http://schemas.microsoft.com/office/drawing/2014/main" id="{085B54FA-3DDA-42D0-A0DA-3402B2223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058025" y="4381500"/>
          <a:ext cx="2552700" cy="1905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P10" sqref="P10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05" t="s">
        <v>0</v>
      </c>
      <c r="B1" s="205"/>
      <c r="C1" s="205"/>
      <c r="D1" s="205"/>
      <c r="E1" s="205"/>
      <c r="F1" s="205"/>
      <c r="G1" s="205"/>
      <c r="H1" s="4"/>
      <c r="N1" s="4"/>
      <c r="O1" s="4" t="s">
        <v>92</v>
      </c>
      <c r="P1" s="4"/>
      <c r="Q1" s="4"/>
      <c r="R1" s="4"/>
      <c r="S1" s="4"/>
      <c r="T1" s="4"/>
      <c r="U1" s="4"/>
    </row>
    <row r="2" spans="1:21" s="1" customFormat="1" ht="15">
      <c r="A2" s="205" t="s">
        <v>1</v>
      </c>
      <c r="B2" s="205"/>
      <c r="C2" s="205"/>
      <c r="D2" s="205"/>
      <c r="E2" s="205"/>
      <c r="F2" s="205"/>
      <c r="G2" s="205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04" t="s">
        <v>95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07" t="s">
        <v>14</v>
      </c>
      <c r="B6" s="209" t="s">
        <v>16</v>
      </c>
      <c r="C6" s="211" t="s">
        <v>94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3"/>
      <c r="R6" s="214" t="s">
        <v>93</v>
      </c>
      <c r="S6" s="217" t="s">
        <v>17</v>
      </c>
    </row>
    <row r="7" spans="1:21" s="7" customFormat="1" ht="21" customHeight="1">
      <c r="A7" s="207"/>
      <c r="B7" s="210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15"/>
      <c r="S7" s="218"/>
    </row>
    <row r="8" spans="1:21" s="7" customFormat="1" ht="14.45" customHeight="1">
      <c r="A8" s="207"/>
      <c r="B8" s="128" t="s">
        <v>18</v>
      </c>
      <c r="C8" s="129">
        <v>100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>
        <f>MAX(C8:N8)</f>
        <v>100</v>
      </c>
      <c r="P8" s="129">
        <f>MIN(C8:N8)</f>
        <v>100</v>
      </c>
      <c r="Q8" s="129">
        <f>AVERAGE(C8:N8)</f>
        <v>100</v>
      </c>
      <c r="R8" s="41">
        <v>100</v>
      </c>
      <c r="S8" s="130">
        <f>RANK(Q8,$Q$8:$Q$14,0)</f>
        <v>1</v>
      </c>
    </row>
    <row r="9" spans="1:21" s="7" customFormat="1">
      <c r="A9" s="207"/>
      <c r="B9" s="131" t="s">
        <v>19</v>
      </c>
      <c r="C9" s="34">
        <v>98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>
        <f t="shared" ref="O9:O14" si="0">MAX(C9:N9)</f>
        <v>98</v>
      </c>
      <c r="P9" s="34">
        <f t="shared" ref="P9:P14" si="1">MIN(C9:N9)</f>
        <v>98</v>
      </c>
      <c r="Q9" s="34">
        <f t="shared" ref="Q9:Q14" si="2">AVERAGE(C9:N9)</f>
        <v>98</v>
      </c>
      <c r="R9" s="43">
        <v>100</v>
      </c>
      <c r="S9" s="132">
        <f t="shared" ref="S9:S14" si="3">RANK(Q9,$Q$8:$Q$14,0)</f>
        <v>4</v>
      </c>
    </row>
    <row r="10" spans="1:21" s="7" customFormat="1">
      <c r="A10" s="207"/>
      <c r="B10" s="131" t="s">
        <v>20</v>
      </c>
      <c r="C10" s="34">
        <v>100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>
        <f t="shared" si="0"/>
        <v>100</v>
      </c>
      <c r="P10" s="34">
        <f t="shared" si="1"/>
        <v>100</v>
      </c>
      <c r="Q10" s="34">
        <f t="shared" si="2"/>
        <v>100</v>
      </c>
      <c r="R10" s="43">
        <v>100</v>
      </c>
      <c r="S10" s="132">
        <f t="shared" si="3"/>
        <v>1</v>
      </c>
    </row>
    <row r="11" spans="1:21" s="7" customFormat="1">
      <c r="A11" s="207"/>
      <c r="B11" s="131" t="s">
        <v>21</v>
      </c>
      <c r="C11" s="34">
        <v>97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>
        <f t="shared" si="0"/>
        <v>97</v>
      </c>
      <c r="P11" s="34">
        <f t="shared" si="1"/>
        <v>97</v>
      </c>
      <c r="Q11" s="34">
        <f t="shared" si="2"/>
        <v>97</v>
      </c>
      <c r="R11" s="43">
        <v>100</v>
      </c>
      <c r="S11" s="132">
        <f t="shared" si="3"/>
        <v>6</v>
      </c>
    </row>
    <row r="12" spans="1:21" s="7" customFormat="1">
      <c r="A12" s="207"/>
      <c r="B12" s="131" t="s">
        <v>22</v>
      </c>
      <c r="C12" s="34">
        <v>97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>
        <f t="shared" si="0"/>
        <v>97</v>
      </c>
      <c r="P12" s="34">
        <f t="shared" si="1"/>
        <v>97</v>
      </c>
      <c r="Q12" s="34">
        <f t="shared" si="2"/>
        <v>97</v>
      </c>
      <c r="R12" s="43">
        <v>100</v>
      </c>
      <c r="S12" s="132">
        <f t="shared" si="3"/>
        <v>6</v>
      </c>
    </row>
    <row r="13" spans="1:21" s="7" customFormat="1">
      <c r="A13" s="207"/>
      <c r="B13" s="133" t="s">
        <v>23</v>
      </c>
      <c r="C13" s="34">
        <v>100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>
        <f t="shared" si="0"/>
        <v>100</v>
      </c>
      <c r="P13" s="34">
        <f t="shared" si="1"/>
        <v>100</v>
      </c>
      <c r="Q13" s="34">
        <f t="shared" si="2"/>
        <v>100</v>
      </c>
      <c r="R13" s="43">
        <v>100</v>
      </c>
      <c r="S13" s="132">
        <f t="shared" si="3"/>
        <v>1</v>
      </c>
    </row>
    <row r="14" spans="1:21" s="7" customFormat="1">
      <c r="A14" s="208"/>
      <c r="B14" s="134" t="s">
        <v>24</v>
      </c>
      <c r="C14" s="37">
        <v>98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>
        <f t="shared" si="0"/>
        <v>98</v>
      </c>
      <c r="P14" s="37">
        <f t="shared" si="1"/>
        <v>98</v>
      </c>
      <c r="Q14" s="37">
        <f t="shared" si="2"/>
        <v>98</v>
      </c>
      <c r="R14" s="135">
        <v>100</v>
      </c>
      <c r="S14" s="136">
        <f t="shared" si="3"/>
        <v>4</v>
      </c>
    </row>
    <row r="15" spans="1:21" s="25" customFormat="1" ht="15" customHeight="1">
      <c r="A15" s="216" t="s">
        <v>54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</row>
    <row r="16" spans="1:21" s="26" customFormat="1"/>
    <row r="37" spans="1:18" ht="18.75">
      <c r="A37" s="206" t="s">
        <v>15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3"/>
  <sheetViews>
    <sheetView tabSelected="1" zoomScaleNormal="100" workbookViewId="0">
      <pane ySplit="12" topLeftCell="A13" activePane="bottomLeft" state="frozen"/>
      <selection pane="bottomLeft" activeCell="F20" sqref="F19:F20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0" t="s">
        <v>77</v>
      </c>
      <c r="G1" s="230"/>
    </row>
    <row r="2" spans="1:14">
      <c r="A2" s="51" t="s">
        <v>1</v>
      </c>
      <c r="F2" s="230" t="s">
        <v>62</v>
      </c>
      <c r="G2" s="230"/>
    </row>
    <row r="3" spans="1:14" ht="6" customHeight="1"/>
    <row r="4" spans="1:14" ht="18.75">
      <c r="C4" s="231" t="s">
        <v>52</v>
      </c>
      <c r="D4" s="231"/>
      <c r="E4" s="231"/>
      <c r="F4" s="231"/>
      <c r="G4" s="231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2" t="s">
        <v>65</v>
      </c>
      <c r="B6" s="233"/>
      <c r="C6" s="233"/>
      <c r="D6" s="233"/>
      <c r="E6" s="234"/>
      <c r="F6" s="56" t="s">
        <v>7</v>
      </c>
      <c r="G6" s="57">
        <v>100</v>
      </c>
    </row>
    <row r="7" spans="1:14" ht="15.75" customHeight="1">
      <c r="A7" s="235"/>
      <c r="B7" s="236"/>
      <c r="C7" s="236"/>
      <c r="D7" s="236"/>
      <c r="E7" s="237"/>
      <c r="F7" s="58" t="s">
        <v>8</v>
      </c>
      <c r="G7" s="119">
        <f>SUM(C11:G11)</f>
        <v>2</v>
      </c>
    </row>
    <row r="8" spans="1:14" ht="15.75" customHeight="1">
      <c r="A8" s="235"/>
      <c r="B8" s="236"/>
      <c r="C8" s="236"/>
      <c r="D8" s="236"/>
      <c r="E8" s="237"/>
      <c r="F8" s="58" t="s">
        <v>2</v>
      </c>
      <c r="G8" s="120">
        <v>2</v>
      </c>
    </row>
    <row r="9" spans="1:14" ht="15.75" customHeight="1">
      <c r="A9" s="238"/>
      <c r="B9" s="239"/>
      <c r="C9" s="239"/>
      <c r="D9" s="239"/>
      <c r="E9" s="240"/>
      <c r="F9" s="59" t="s">
        <v>9</v>
      </c>
      <c r="G9" s="60">
        <f>G6-G7</f>
        <v>98</v>
      </c>
    </row>
    <row r="10" spans="1:14" s="64" customFormat="1" ht="15.75" customHeight="1">
      <c r="A10" s="244" t="s">
        <v>32</v>
      </c>
      <c r="B10" s="244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4"/>
      <c r="B11" s="244"/>
      <c r="C11" s="61">
        <f>D14</f>
        <v>0</v>
      </c>
      <c r="D11" s="61">
        <f>D17</f>
        <v>2</v>
      </c>
      <c r="E11" s="61">
        <f>D19</f>
        <v>0</v>
      </c>
      <c r="F11" s="61">
        <f>D21</f>
        <v>0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73" t="s">
        <v>43</v>
      </c>
      <c r="B13" s="191"/>
      <c r="C13" s="192"/>
      <c r="D13" s="191"/>
      <c r="E13" s="70" t="s">
        <v>60</v>
      </c>
      <c r="F13" s="191"/>
      <c r="G13" s="191"/>
      <c r="H13" s="193"/>
      <c r="I13" s="67"/>
      <c r="J13" s="67"/>
      <c r="K13" s="67"/>
      <c r="L13" s="67"/>
      <c r="M13" s="67"/>
      <c r="N13" s="67"/>
    </row>
    <row r="14" spans="1:14" s="80" customFormat="1" ht="21" customHeight="1">
      <c r="A14" s="241" t="s">
        <v>33</v>
      </c>
      <c r="B14" s="242"/>
      <c r="C14" s="243"/>
      <c r="D14" s="61">
        <f>COUNTA(D13)</f>
        <v>0</v>
      </c>
      <c r="E14" s="76"/>
      <c r="F14" s="149"/>
      <c r="G14" s="172"/>
      <c r="H14" s="79"/>
    </row>
    <row r="15" spans="1:14" s="80" customFormat="1" ht="150" customHeight="1">
      <c r="A15" s="245" t="s">
        <v>42</v>
      </c>
      <c r="B15" s="195">
        <v>1</v>
      </c>
      <c r="C15" s="196" t="s">
        <v>72</v>
      </c>
      <c r="D15" s="185" t="s">
        <v>73</v>
      </c>
      <c r="E15" s="70"/>
      <c r="F15" s="202"/>
      <c r="G15" s="81">
        <v>45769</v>
      </c>
      <c r="H15" s="183">
        <v>45772</v>
      </c>
    </row>
    <row r="16" spans="1:14" s="80" customFormat="1" ht="150" customHeight="1">
      <c r="A16" s="246"/>
      <c r="B16" s="195">
        <v>2</v>
      </c>
      <c r="C16" s="196" t="s">
        <v>85</v>
      </c>
      <c r="D16" s="185" t="s">
        <v>86</v>
      </c>
      <c r="E16" s="70"/>
      <c r="F16" s="202"/>
      <c r="G16" s="81">
        <v>45769</v>
      </c>
      <c r="H16" s="183">
        <v>45772</v>
      </c>
    </row>
    <row r="17" spans="1:8" s="80" customFormat="1" ht="21" customHeight="1">
      <c r="A17" s="241" t="s">
        <v>37</v>
      </c>
      <c r="B17" s="242"/>
      <c r="C17" s="243"/>
      <c r="D17" s="61">
        <f>COUNTA(D15:D16)</f>
        <v>2</v>
      </c>
      <c r="E17" s="76"/>
      <c r="F17" s="82"/>
      <c r="G17" s="100"/>
      <c r="H17" s="139"/>
    </row>
    <row r="18" spans="1:8" s="80" customFormat="1" ht="150" customHeight="1">
      <c r="A18" s="127" t="s">
        <v>39</v>
      </c>
      <c r="B18" s="73"/>
      <c r="C18" s="169"/>
      <c r="D18" s="169"/>
      <c r="E18" s="70" t="s">
        <v>60</v>
      </c>
      <c r="F18" s="87"/>
      <c r="G18" s="108"/>
      <c r="H18" s="72"/>
    </row>
    <row r="19" spans="1:8" s="80" customFormat="1" ht="21" customHeight="1">
      <c r="A19" s="241" t="s">
        <v>36</v>
      </c>
      <c r="B19" s="242"/>
      <c r="C19" s="243"/>
      <c r="D19" s="61">
        <f>COUNTA(D18)</f>
        <v>0</v>
      </c>
      <c r="E19" s="76"/>
      <c r="F19" s="82"/>
      <c r="G19" s="100"/>
      <c r="H19" s="79"/>
    </row>
    <row r="20" spans="1:8" s="80" customFormat="1" ht="150" customHeight="1">
      <c r="A20" s="93" t="s">
        <v>40</v>
      </c>
      <c r="B20" s="168"/>
      <c r="C20" s="169"/>
      <c r="D20" s="169"/>
      <c r="E20" s="70" t="s">
        <v>60</v>
      </c>
      <c r="F20" s="87"/>
      <c r="G20" s="108"/>
      <c r="H20" s="72"/>
    </row>
    <row r="21" spans="1:8" s="80" customFormat="1" ht="21" customHeight="1">
      <c r="A21" s="241" t="s">
        <v>35</v>
      </c>
      <c r="B21" s="242"/>
      <c r="C21" s="243"/>
      <c r="D21" s="61">
        <f>COUNTA(D20)</f>
        <v>0</v>
      </c>
      <c r="E21" s="76"/>
      <c r="F21" s="77"/>
      <c r="G21" s="78"/>
      <c r="H21" s="79"/>
    </row>
    <row r="22" spans="1:8" s="80" customFormat="1" ht="150" customHeight="1">
      <c r="A22" s="86" t="s">
        <v>41</v>
      </c>
      <c r="B22" s="115"/>
      <c r="C22" s="88"/>
      <c r="D22" s="88"/>
      <c r="E22" s="70" t="s">
        <v>60</v>
      </c>
      <c r="F22" s="102"/>
      <c r="G22" s="108"/>
      <c r="H22" s="99"/>
    </row>
    <row r="23" spans="1:8" s="80" customFormat="1" ht="21" customHeight="1">
      <c r="A23" s="241" t="s">
        <v>34</v>
      </c>
      <c r="B23" s="242"/>
      <c r="C23" s="243"/>
      <c r="D23" s="61">
        <f>COUNTA(D22)</f>
        <v>0</v>
      </c>
      <c r="E23" s="76"/>
      <c r="F23" s="77"/>
      <c r="G23" s="78"/>
      <c r="H23" s="79"/>
    </row>
  </sheetData>
  <mergeCells count="11">
    <mergeCell ref="F1:G1"/>
    <mergeCell ref="F2:G2"/>
    <mergeCell ref="C4:G4"/>
    <mergeCell ref="A6:E9"/>
    <mergeCell ref="A23:C23"/>
    <mergeCell ref="A10:B11"/>
    <mergeCell ref="A14:C14"/>
    <mergeCell ref="A17:C17"/>
    <mergeCell ref="A19:C19"/>
    <mergeCell ref="A21:C21"/>
    <mergeCell ref="A15:A16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T12" sqref="T12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05" t="s">
        <v>0</v>
      </c>
      <c r="B1" s="205"/>
      <c r="C1" s="205"/>
      <c r="D1" s="205"/>
      <c r="E1" s="205"/>
      <c r="F1" s="205"/>
      <c r="G1" s="205"/>
      <c r="H1" s="4"/>
      <c r="N1" s="4"/>
      <c r="P1" s="4" t="s">
        <v>92</v>
      </c>
      <c r="Q1" s="4"/>
      <c r="R1" s="4"/>
      <c r="S1" s="4"/>
    </row>
    <row r="2" spans="1:19" s="1" customFormat="1" ht="15">
      <c r="A2" s="205" t="s">
        <v>1</v>
      </c>
      <c r="B2" s="205"/>
      <c r="C2" s="205"/>
      <c r="D2" s="205"/>
      <c r="E2" s="205"/>
      <c r="F2" s="205"/>
      <c r="G2" s="205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04" t="s">
        <v>56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07" t="s">
        <v>55</v>
      </c>
      <c r="B9" s="209" t="s">
        <v>16</v>
      </c>
      <c r="C9" s="211" t="s">
        <v>63</v>
      </c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3"/>
      <c r="R9" s="214" t="s">
        <v>93</v>
      </c>
      <c r="S9" s="27"/>
    </row>
    <row r="10" spans="1:19" s="7" customFormat="1" ht="21" customHeight="1">
      <c r="A10" s="207"/>
      <c r="B10" s="210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15"/>
      <c r="S10" s="27"/>
    </row>
    <row r="11" spans="1:19" s="7" customFormat="1" ht="14.45" customHeight="1">
      <c r="A11" s="207"/>
      <c r="B11" s="9" t="s">
        <v>18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4">
        <f t="shared" ref="Q11:Q17" si="0">SUM(C11:N11)</f>
        <v>0</v>
      </c>
      <c r="R11" s="44">
        <v>0</v>
      </c>
      <c r="S11" s="24"/>
    </row>
    <row r="12" spans="1:19" s="7" customFormat="1">
      <c r="A12" s="207"/>
      <c r="B12" s="10" t="s">
        <v>19</v>
      </c>
      <c r="C12" s="42">
        <v>2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5">
        <f t="shared" si="0"/>
        <v>2</v>
      </c>
      <c r="R12" s="45">
        <v>0</v>
      </c>
      <c r="S12" s="24"/>
    </row>
    <row r="13" spans="1:19" s="7" customFormat="1">
      <c r="A13" s="207"/>
      <c r="B13" s="10" t="s">
        <v>20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f t="shared" si="0"/>
        <v>0</v>
      </c>
      <c r="R13" s="45">
        <v>0</v>
      </c>
      <c r="S13" s="24"/>
    </row>
    <row r="14" spans="1:19" s="7" customFormat="1">
      <c r="A14" s="207"/>
      <c r="B14" s="10" t="s">
        <v>21</v>
      </c>
      <c r="C14" s="42">
        <v>3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5">
        <f t="shared" si="0"/>
        <v>3</v>
      </c>
      <c r="R14" s="45">
        <v>0</v>
      </c>
      <c r="S14" s="24"/>
    </row>
    <row r="15" spans="1:19" s="7" customFormat="1">
      <c r="A15" s="207"/>
      <c r="B15" s="10" t="s">
        <v>22</v>
      </c>
      <c r="C15" s="42">
        <v>3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5">
        <f t="shared" si="0"/>
        <v>3</v>
      </c>
      <c r="R15" s="45">
        <v>0</v>
      </c>
      <c r="S15" s="24"/>
    </row>
    <row r="16" spans="1:19" s="7" customFormat="1">
      <c r="A16" s="207"/>
      <c r="B16" s="10" t="s">
        <v>23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5">
        <f t="shared" si="0"/>
        <v>0</v>
      </c>
      <c r="R16" s="45">
        <v>0</v>
      </c>
      <c r="S16" s="24"/>
    </row>
    <row r="17" spans="1:19" s="7" customFormat="1">
      <c r="A17" s="207"/>
      <c r="B17" s="21" t="s">
        <v>24</v>
      </c>
      <c r="C17" s="140">
        <v>2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  <c r="O17" s="140">
        <v>0</v>
      </c>
      <c r="P17" s="140">
        <v>0</v>
      </c>
      <c r="Q17" s="45">
        <f t="shared" si="0"/>
        <v>2</v>
      </c>
      <c r="R17" s="141">
        <v>0</v>
      </c>
      <c r="S17" s="24"/>
    </row>
    <row r="18" spans="1:19" s="26" customFormat="1"/>
    <row r="39" spans="1:18" ht="18.75">
      <c r="A39" s="206" t="s">
        <v>15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L21" sqref="AL21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24" t="s">
        <v>92</v>
      </c>
      <c r="BJ1" s="224"/>
      <c r="BK1" s="224"/>
      <c r="BL1" s="224"/>
      <c r="BM1" s="224"/>
      <c r="BN1" s="224"/>
      <c r="BO1" s="224"/>
    </row>
    <row r="2" spans="1:67" s="1" customFormat="1" ht="15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24" t="s">
        <v>62</v>
      </c>
      <c r="BJ2" s="224"/>
      <c r="BK2" s="224"/>
      <c r="BL2" s="224"/>
      <c r="BM2" s="224"/>
      <c r="BN2" s="224"/>
      <c r="BO2" s="224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04" t="s">
        <v>91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07" t="s">
        <v>14</v>
      </c>
      <c r="B6" s="222" t="s">
        <v>16</v>
      </c>
      <c r="C6" s="225" t="s">
        <v>61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E6" s="226"/>
      <c r="BF6" s="226"/>
      <c r="BG6" s="226"/>
      <c r="BH6" s="226"/>
      <c r="BI6" s="226"/>
      <c r="BJ6" s="226"/>
      <c r="BK6" s="226"/>
      <c r="BL6" s="226"/>
      <c r="BM6" s="226"/>
      <c r="BN6" s="226"/>
      <c r="BO6" s="227"/>
    </row>
    <row r="7" spans="1:67" s="12" customFormat="1" ht="14.45" customHeight="1">
      <c r="A7" s="207"/>
      <c r="B7" s="222"/>
      <c r="C7" s="219">
        <v>4</v>
      </c>
      <c r="D7" s="220"/>
      <c r="E7" s="220"/>
      <c r="F7" s="220"/>
      <c r="G7" s="221"/>
      <c r="H7" s="219">
        <v>5</v>
      </c>
      <c r="I7" s="220"/>
      <c r="J7" s="220"/>
      <c r="K7" s="220"/>
      <c r="L7" s="221"/>
      <c r="M7" s="219">
        <v>6</v>
      </c>
      <c r="N7" s="220"/>
      <c r="O7" s="220"/>
      <c r="P7" s="220"/>
      <c r="Q7" s="221"/>
      <c r="R7" s="219">
        <v>7</v>
      </c>
      <c r="S7" s="220"/>
      <c r="T7" s="220"/>
      <c r="U7" s="220"/>
      <c r="V7" s="221"/>
      <c r="W7" s="219">
        <v>8</v>
      </c>
      <c r="X7" s="220"/>
      <c r="Y7" s="220"/>
      <c r="Z7" s="220"/>
      <c r="AA7" s="221"/>
      <c r="AB7" s="220">
        <v>9</v>
      </c>
      <c r="AC7" s="220"/>
      <c r="AD7" s="220"/>
      <c r="AE7" s="220"/>
      <c r="AF7" s="221"/>
      <c r="AG7" s="219">
        <v>10</v>
      </c>
      <c r="AH7" s="220"/>
      <c r="AI7" s="220"/>
      <c r="AJ7" s="220"/>
      <c r="AK7" s="221"/>
      <c r="AL7" s="219">
        <v>11</v>
      </c>
      <c r="AM7" s="220"/>
      <c r="AN7" s="220"/>
      <c r="AO7" s="220"/>
      <c r="AP7" s="221"/>
      <c r="AQ7" s="219">
        <v>12</v>
      </c>
      <c r="AR7" s="220"/>
      <c r="AS7" s="220"/>
      <c r="AT7" s="220"/>
      <c r="AU7" s="220"/>
      <c r="AV7" s="219">
        <v>1</v>
      </c>
      <c r="AW7" s="220"/>
      <c r="AX7" s="220"/>
      <c r="AY7" s="220"/>
      <c r="AZ7" s="221"/>
      <c r="BA7" s="220">
        <v>2</v>
      </c>
      <c r="BB7" s="220"/>
      <c r="BC7" s="220"/>
      <c r="BD7" s="220"/>
      <c r="BE7" s="220"/>
      <c r="BF7" s="219">
        <v>3</v>
      </c>
      <c r="BG7" s="220"/>
      <c r="BH7" s="220"/>
      <c r="BI7" s="220"/>
      <c r="BJ7" s="221"/>
      <c r="BK7" s="228" t="s">
        <v>31</v>
      </c>
      <c r="BL7" s="229"/>
      <c r="BM7" s="229"/>
      <c r="BN7" s="229"/>
      <c r="BO7" s="229"/>
    </row>
    <row r="8" spans="1:67" s="12" customFormat="1" ht="14.45" customHeight="1">
      <c r="A8" s="207"/>
      <c r="B8" s="223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07"/>
      <c r="B9" s="9" t="s">
        <v>18</v>
      </c>
      <c r="C9" s="47">
        <v>0</v>
      </c>
      <c r="D9" s="46">
        <v>0</v>
      </c>
      <c r="E9" s="46">
        <v>0</v>
      </c>
      <c r="F9" s="46">
        <v>0</v>
      </c>
      <c r="G9" s="46">
        <v>0</v>
      </c>
      <c r="H9" s="47">
        <v>0</v>
      </c>
      <c r="I9" s="46">
        <v>0</v>
      </c>
      <c r="J9" s="46">
        <v>0</v>
      </c>
      <c r="K9" s="46">
        <v>0</v>
      </c>
      <c r="L9" s="46">
        <v>0</v>
      </c>
      <c r="M9" s="47">
        <v>0</v>
      </c>
      <c r="N9" s="46">
        <v>0</v>
      </c>
      <c r="O9" s="46">
        <v>0</v>
      </c>
      <c r="P9" s="46">
        <v>0</v>
      </c>
      <c r="Q9" s="46">
        <v>0</v>
      </c>
      <c r="R9" s="47">
        <v>0</v>
      </c>
      <c r="S9" s="46">
        <v>0</v>
      </c>
      <c r="T9" s="46">
        <v>0</v>
      </c>
      <c r="U9" s="46">
        <v>0</v>
      </c>
      <c r="V9" s="46">
        <v>0</v>
      </c>
      <c r="W9" s="47">
        <v>0</v>
      </c>
      <c r="X9" s="46">
        <v>0</v>
      </c>
      <c r="Y9" s="46">
        <v>0</v>
      </c>
      <c r="Z9" s="46">
        <v>0</v>
      </c>
      <c r="AA9" s="46">
        <v>0</v>
      </c>
      <c r="AB9" s="47">
        <v>0</v>
      </c>
      <c r="AC9" s="46">
        <v>0</v>
      </c>
      <c r="AD9" s="46">
        <v>0</v>
      </c>
      <c r="AE9" s="46">
        <v>0</v>
      </c>
      <c r="AF9" s="46">
        <v>0</v>
      </c>
      <c r="AG9" s="47">
        <v>0</v>
      </c>
      <c r="AH9" s="46">
        <v>0</v>
      </c>
      <c r="AI9" s="46">
        <v>0</v>
      </c>
      <c r="AJ9" s="46">
        <v>0</v>
      </c>
      <c r="AK9" s="46">
        <v>0</v>
      </c>
      <c r="AL9" s="47">
        <v>0</v>
      </c>
      <c r="AM9" s="46">
        <v>0</v>
      </c>
      <c r="AN9" s="46">
        <v>0</v>
      </c>
      <c r="AO9" s="46">
        <v>0</v>
      </c>
      <c r="AP9" s="46">
        <v>0</v>
      </c>
      <c r="AQ9" s="47">
        <v>0</v>
      </c>
      <c r="AR9" s="46">
        <v>0</v>
      </c>
      <c r="AS9" s="46">
        <v>0</v>
      </c>
      <c r="AT9" s="46">
        <v>0</v>
      </c>
      <c r="AU9" s="46">
        <v>0</v>
      </c>
      <c r="AV9" s="47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6">
        <v>0</v>
      </c>
      <c r="BC9" s="46">
        <v>0</v>
      </c>
      <c r="BD9" s="46">
        <v>0</v>
      </c>
      <c r="BE9" s="46">
        <v>0</v>
      </c>
      <c r="BF9" s="47">
        <v>0</v>
      </c>
      <c r="BG9" s="46">
        <v>0</v>
      </c>
      <c r="BH9" s="46">
        <v>0</v>
      </c>
      <c r="BI9" s="46">
        <v>0</v>
      </c>
      <c r="BJ9" s="46">
        <v>0</v>
      </c>
      <c r="BK9" s="35">
        <f t="shared" ref="BK9:BK15" si="0">C9+H9+M9+R9+W9+AB9+AG9+AL9+AQ9+AV9+BA9+BF9</f>
        <v>0</v>
      </c>
      <c r="BL9" s="33">
        <f>D9+I9+N9+S9+X9+AC9+AH9+AM9+AR9+AW9+BB9+BG9</f>
        <v>0</v>
      </c>
      <c r="BM9" s="33">
        <f>E9+J9+O9+T9+Y9+AD9+AI9+AN9+AS9+AX9+BC9+BH9</f>
        <v>0</v>
      </c>
      <c r="BN9" s="33">
        <f>F9+K9+P9+U9+Z9+AE9+AJ9+AO9+AT9+AY9+BD9+BI9</f>
        <v>0</v>
      </c>
      <c r="BO9" s="33">
        <f>G9+L9+Q9+V9+AA9+AF9+AK9+AP9+AU9+AZ9+BE9+BJ9</f>
        <v>0</v>
      </c>
    </row>
    <row r="10" spans="1:67" s="7" customFormat="1">
      <c r="A10" s="207"/>
      <c r="B10" s="10" t="s">
        <v>19</v>
      </c>
      <c r="C10" s="47">
        <v>0</v>
      </c>
      <c r="D10" s="46">
        <v>2</v>
      </c>
      <c r="E10" s="46">
        <v>0</v>
      </c>
      <c r="F10" s="46">
        <v>0</v>
      </c>
      <c r="G10" s="46">
        <v>0</v>
      </c>
      <c r="H10" s="47">
        <v>0</v>
      </c>
      <c r="I10" s="46">
        <v>0</v>
      </c>
      <c r="J10" s="46">
        <v>0</v>
      </c>
      <c r="K10" s="46">
        <v>0</v>
      </c>
      <c r="L10" s="46">
        <v>0</v>
      </c>
      <c r="M10" s="47">
        <v>0</v>
      </c>
      <c r="N10" s="46">
        <v>0</v>
      </c>
      <c r="O10" s="46">
        <v>0</v>
      </c>
      <c r="P10" s="46">
        <v>0</v>
      </c>
      <c r="Q10" s="46">
        <v>0</v>
      </c>
      <c r="R10" s="47">
        <v>0</v>
      </c>
      <c r="S10" s="46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6">
        <v>0</v>
      </c>
      <c r="Z10" s="46">
        <v>0</v>
      </c>
      <c r="AA10" s="46">
        <v>0</v>
      </c>
      <c r="AB10" s="47">
        <v>0</v>
      </c>
      <c r="AC10" s="46">
        <v>0</v>
      </c>
      <c r="AD10" s="46">
        <v>0</v>
      </c>
      <c r="AE10" s="46">
        <v>0</v>
      </c>
      <c r="AF10" s="46">
        <v>0</v>
      </c>
      <c r="AG10" s="47">
        <v>0</v>
      </c>
      <c r="AH10" s="46">
        <v>0</v>
      </c>
      <c r="AI10" s="46">
        <v>0</v>
      </c>
      <c r="AJ10" s="46">
        <v>0</v>
      </c>
      <c r="AK10" s="46">
        <v>0</v>
      </c>
      <c r="AL10" s="47">
        <v>0</v>
      </c>
      <c r="AM10" s="46">
        <v>0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7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6">
        <v>0</v>
      </c>
      <c r="BC10" s="46">
        <v>0</v>
      </c>
      <c r="BD10" s="46">
        <v>0</v>
      </c>
      <c r="BE10" s="46">
        <v>0</v>
      </c>
      <c r="BF10" s="47">
        <v>0</v>
      </c>
      <c r="BG10" s="46">
        <v>0</v>
      </c>
      <c r="BH10" s="46">
        <v>0</v>
      </c>
      <c r="BI10" s="46">
        <v>0</v>
      </c>
      <c r="BJ10" s="46">
        <v>0</v>
      </c>
      <c r="BK10" s="35">
        <f t="shared" si="0"/>
        <v>0</v>
      </c>
      <c r="BL10" s="36">
        <f t="shared" ref="BL10:BL15" si="1">D10+I10+N10+S10+X10+AC10+AH10+AM10+AR10+AW10+BB10+BG10</f>
        <v>2</v>
      </c>
      <c r="BM10" s="36">
        <f t="shared" ref="BM10:BM15" si="2">E10+J10+O10+T10+Y10+AD10+AI10+AN10+AS10+AX10+BC10+BH10</f>
        <v>0</v>
      </c>
      <c r="BN10" s="36">
        <f t="shared" ref="BN10:BN15" si="3">F10+K10+P10+U10+Z10+AE10+AJ10+AO10+AT10+AY10+BD10+BI10</f>
        <v>0</v>
      </c>
      <c r="BO10" s="36">
        <f t="shared" ref="BO10:BO15" si="4">G10+L10+Q10+V10+AA10+AF10+AK10+AP10+AU10+AZ10+BE10+BJ10</f>
        <v>0</v>
      </c>
    </row>
    <row r="11" spans="1:67" s="7" customFormat="1">
      <c r="A11" s="207"/>
      <c r="B11" s="10" t="s">
        <v>20</v>
      </c>
      <c r="C11" s="47">
        <v>0</v>
      </c>
      <c r="D11" s="46">
        <v>0</v>
      </c>
      <c r="E11" s="46">
        <v>0</v>
      </c>
      <c r="F11" s="46">
        <v>0</v>
      </c>
      <c r="G11" s="46">
        <v>0</v>
      </c>
      <c r="H11" s="47">
        <v>0</v>
      </c>
      <c r="I11" s="46">
        <v>0</v>
      </c>
      <c r="J11" s="46">
        <v>0</v>
      </c>
      <c r="K11" s="46">
        <v>0</v>
      </c>
      <c r="L11" s="46">
        <v>0</v>
      </c>
      <c r="M11" s="47">
        <v>0</v>
      </c>
      <c r="N11" s="46">
        <v>0</v>
      </c>
      <c r="O11" s="46">
        <v>0</v>
      </c>
      <c r="P11" s="46">
        <v>0</v>
      </c>
      <c r="Q11" s="46">
        <v>0</v>
      </c>
      <c r="R11" s="47">
        <v>0</v>
      </c>
      <c r="S11" s="46">
        <v>0</v>
      </c>
      <c r="T11" s="46">
        <v>0</v>
      </c>
      <c r="U11" s="46">
        <v>0</v>
      </c>
      <c r="V11" s="46">
        <v>0</v>
      </c>
      <c r="W11" s="47">
        <v>0</v>
      </c>
      <c r="X11" s="46">
        <v>0</v>
      </c>
      <c r="Y11" s="46">
        <v>0</v>
      </c>
      <c r="Z11" s="46">
        <v>0</v>
      </c>
      <c r="AA11" s="46">
        <v>0</v>
      </c>
      <c r="AB11" s="47">
        <v>0</v>
      </c>
      <c r="AC11" s="46">
        <v>0</v>
      </c>
      <c r="AD11" s="46">
        <v>0</v>
      </c>
      <c r="AE11" s="46">
        <v>0</v>
      </c>
      <c r="AF11" s="46">
        <v>0</v>
      </c>
      <c r="AG11" s="47">
        <v>0</v>
      </c>
      <c r="AH11" s="46">
        <v>0</v>
      </c>
      <c r="AI11" s="46">
        <v>0</v>
      </c>
      <c r="AJ11" s="46">
        <v>0</v>
      </c>
      <c r="AK11" s="46">
        <v>0</v>
      </c>
      <c r="AL11" s="47">
        <v>0</v>
      </c>
      <c r="AM11" s="46">
        <v>0</v>
      </c>
      <c r="AN11" s="46">
        <v>0</v>
      </c>
      <c r="AO11" s="46">
        <v>0</v>
      </c>
      <c r="AP11" s="46">
        <v>0</v>
      </c>
      <c r="AQ11" s="47">
        <v>0</v>
      </c>
      <c r="AR11" s="46">
        <v>0</v>
      </c>
      <c r="AS11" s="46">
        <v>0</v>
      </c>
      <c r="AT11" s="46">
        <v>0</v>
      </c>
      <c r="AU11" s="46">
        <v>0</v>
      </c>
      <c r="AV11" s="47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6">
        <v>0</v>
      </c>
      <c r="BC11" s="46">
        <v>0</v>
      </c>
      <c r="BD11" s="46">
        <v>0</v>
      </c>
      <c r="BE11" s="46">
        <v>0</v>
      </c>
      <c r="BF11" s="47">
        <v>0</v>
      </c>
      <c r="BG11" s="46">
        <v>0</v>
      </c>
      <c r="BH11" s="46">
        <v>0</v>
      </c>
      <c r="BI11" s="46">
        <v>0</v>
      </c>
      <c r="BJ11" s="46">
        <v>0</v>
      </c>
      <c r="BK11" s="35">
        <f t="shared" si="0"/>
        <v>0</v>
      </c>
      <c r="BL11" s="36">
        <f t="shared" si="1"/>
        <v>0</v>
      </c>
      <c r="BM11" s="36">
        <f t="shared" si="2"/>
        <v>0</v>
      </c>
      <c r="BN11" s="36">
        <f t="shared" si="3"/>
        <v>0</v>
      </c>
      <c r="BO11" s="36">
        <f t="shared" si="4"/>
        <v>0</v>
      </c>
    </row>
    <row r="12" spans="1:67" s="7" customFormat="1">
      <c r="A12" s="207"/>
      <c r="B12" s="10" t="s">
        <v>21</v>
      </c>
      <c r="C12" s="47">
        <v>0</v>
      </c>
      <c r="D12" s="46">
        <v>1</v>
      </c>
      <c r="E12" s="46">
        <v>0</v>
      </c>
      <c r="F12" s="46">
        <v>2</v>
      </c>
      <c r="G12" s="46">
        <v>0</v>
      </c>
      <c r="H12" s="47">
        <v>0</v>
      </c>
      <c r="I12" s="46">
        <v>0</v>
      </c>
      <c r="J12" s="46">
        <v>0</v>
      </c>
      <c r="K12" s="46">
        <v>0</v>
      </c>
      <c r="L12" s="46">
        <v>0</v>
      </c>
      <c r="M12" s="47">
        <v>0</v>
      </c>
      <c r="N12" s="46">
        <v>0</v>
      </c>
      <c r="O12" s="46">
        <v>0</v>
      </c>
      <c r="P12" s="46">
        <v>0</v>
      </c>
      <c r="Q12" s="46">
        <v>0</v>
      </c>
      <c r="R12" s="47">
        <v>0</v>
      </c>
      <c r="S12" s="46">
        <v>0</v>
      </c>
      <c r="T12" s="46">
        <v>0</v>
      </c>
      <c r="U12" s="46">
        <v>0</v>
      </c>
      <c r="V12" s="46">
        <v>0</v>
      </c>
      <c r="W12" s="47">
        <v>0</v>
      </c>
      <c r="X12" s="46">
        <v>0</v>
      </c>
      <c r="Y12" s="46">
        <v>0</v>
      </c>
      <c r="Z12" s="46">
        <v>0</v>
      </c>
      <c r="AA12" s="46">
        <v>0</v>
      </c>
      <c r="AB12" s="47">
        <v>0</v>
      </c>
      <c r="AC12" s="46">
        <v>0</v>
      </c>
      <c r="AD12" s="46">
        <v>0</v>
      </c>
      <c r="AE12" s="46">
        <v>0</v>
      </c>
      <c r="AF12" s="46">
        <v>0</v>
      </c>
      <c r="AG12" s="47">
        <v>0</v>
      </c>
      <c r="AH12" s="46">
        <v>0</v>
      </c>
      <c r="AI12" s="46">
        <v>0</v>
      </c>
      <c r="AJ12" s="46">
        <v>0</v>
      </c>
      <c r="AK12" s="46">
        <v>0</v>
      </c>
      <c r="AL12" s="47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0</v>
      </c>
      <c r="AR12" s="46">
        <v>0</v>
      </c>
      <c r="AS12" s="46">
        <v>0</v>
      </c>
      <c r="AT12" s="46">
        <v>0</v>
      </c>
      <c r="AU12" s="46">
        <v>0</v>
      </c>
      <c r="AV12" s="47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6">
        <v>0</v>
      </c>
      <c r="BC12" s="46">
        <v>0</v>
      </c>
      <c r="BD12" s="46">
        <v>0</v>
      </c>
      <c r="BE12" s="46">
        <v>0</v>
      </c>
      <c r="BF12" s="47">
        <v>0</v>
      </c>
      <c r="BG12" s="46">
        <v>0</v>
      </c>
      <c r="BH12" s="46">
        <v>0</v>
      </c>
      <c r="BI12" s="46">
        <v>0</v>
      </c>
      <c r="BJ12" s="46">
        <v>0</v>
      </c>
      <c r="BK12" s="35">
        <f t="shared" si="0"/>
        <v>0</v>
      </c>
      <c r="BL12" s="36">
        <f t="shared" si="1"/>
        <v>1</v>
      </c>
      <c r="BM12" s="36">
        <f t="shared" si="2"/>
        <v>0</v>
      </c>
      <c r="BN12" s="36">
        <f t="shared" si="3"/>
        <v>2</v>
      </c>
      <c r="BO12" s="36">
        <f t="shared" si="4"/>
        <v>0</v>
      </c>
    </row>
    <row r="13" spans="1:67" s="7" customFormat="1">
      <c r="A13" s="207"/>
      <c r="B13" s="10" t="s">
        <v>22</v>
      </c>
      <c r="C13" s="47">
        <v>0</v>
      </c>
      <c r="D13" s="46">
        <v>0</v>
      </c>
      <c r="E13" s="46">
        <v>2</v>
      </c>
      <c r="F13" s="46">
        <v>1</v>
      </c>
      <c r="G13" s="46">
        <v>0</v>
      </c>
      <c r="H13" s="47">
        <v>0</v>
      </c>
      <c r="I13" s="46">
        <v>0</v>
      </c>
      <c r="J13" s="46">
        <v>0</v>
      </c>
      <c r="K13" s="46">
        <v>0</v>
      </c>
      <c r="L13" s="46">
        <v>0</v>
      </c>
      <c r="M13" s="47">
        <v>0</v>
      </c>
      <c r="N13" s="46">
        <v>0</v>
      </c>
      <c r="O13" s="46">
        <v>0</v>
      </c>
      <c r="P13" s="46">
        <v>0</v>
      </c>
      <c r="Q13" s="46">
        <v>0</v>
      </c>
      <c r="R13" s="47">
        <v>0</v>
      </c>
      <c r="S13" s="46">
        <v>0</v>
      </c>
      <c r="T13" s="46">
        <v>0</v>
      </c>
      <c r="U13" s="46">
        <v>0</v>
      </c>
      <c r="V13" s="46">
        <v>0</v>
      </c>
      <c r="W13" s="47">
        <v>0</v>
      </c>
      <c r="X13" s="46">
        <v>0</v>
      </c>
      <c r="Y13" s="46">
        <v>0</v>
      </c>
      <c r="Z13" s="46">
        <v>0</v>
      </c>
      <c r="AA13" s="46">
        <v>0</v>
      </c>
      <c r="AB13" s="47">
        <v>0</v>
      </c>
      <c r="AC13" s="46">
        <v>0</v>
      </c>
      <c r="AD13" s="46">
        <v>0</v>
      </c>
      <c r="AE13" s="46">
        <v>0</v>
      </c>
      <c r="AF13" s="46">
        <v>0</v>
      </c>
      <c r="AG13" s="47">
        <v>0</v>
      </c>
      <c r="AH13" s="46">
        <v>0</v>
      </c>
      <c r="AI13" s="46">
        <v>0</v>
      </c>
      <c r="AJ13" s="46">
        <v>0</v>
      </c>
      <c r="AK13" s="46">
        <v>0</v>
      </c>
      <c r="AL13" s="47">
        <v>0</v>
      </c>
      <c r="AM13" s="46">
        <v>0</v>
      </c>
      <c r="AN13" s="46">
        <v>0</v>
      </c>
      <c r="AO13" s="46">
        <v>0</v>
      </c>
      <c r="AP13" s="46">
        <v>0</v>
      </c>
      <c r="AQ13" s="47">
        <v>0</v>
      </c>
      <c r="AR13" s="46">
        <v>0</v>
      </c>
      <c r="AS13" s="46">
        <v>0</v>
      </c>
      <c r="AT13" s="46">
        <v>0</v>
      </c>
      <c r="AU13" s="46">
        <v>0</v>
      </c>
      <c r="AV13" s="47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6">
        <v>0</v>
      </c>
      <c r="BC13" s="46">
        <v>0</v>
      </c>
      <c r="BD13" s="46">
        <v>0</v>
      </c>
      <c r="BE13" s="46">
        <v>0</v>
      </c>
      <c r="BF13" s="47">
        <v>0</v>
      </c>
      <c r="BG13" s="46">
        <v>0</v>
      </c>
      <c r="BH13" s="46">
        <v>0</v>
      </c>
      <c r="BI13" s="46">
        <v>0</v>
      </c>
      <c r="BJ13" s="46">
        <v>0</v>
      </c>
      <c r="BK13" s="35">
        <f t="shared" si="0"/>
        <v>0</v>
      </c>
      <c r="BL13" s="36">
        <f t="shared" si="1"/>
        <v>0</v>
      </c>
      <c r="BM13" s="36">
        <f t="shared" si="2"/>
        <v>2</v>
      </c>
      <c r="BN13" s="36">
        <f t="shared" si="3"/>
        <v>1</v>
      </c>
      <c r="BO13" s="36">
        <f t="shared" si="4"/>
        <v>0</v>
      </c>
    </row>
    <row r="14" spans="1:67" s="7" customFormat="1">
      <c r="A14" s="207"/>
      <c r="B14" s="10" t="s">
        <v>23</v>
      </c>
      <c r="C14" s="47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6">
        <v>0</v>
      </c>
      <c r="J14" s="46">
        <v>0</v>
      </c>
      <c r="K14" s="46">
        <v>0</v>
      </c>
      <c r="L14" s="46">
        <v>0</v>
      </c>
      <c r="M14" s="47">
        <v>0</v>
      </c>
      <c r="N14" s="46">
        <v>0</v>
      </c>
      <c r="O14" s="46">
        <v>0</v>
      </c>
      <c r="P14" s="46">
        <v>0</v>
      </c>
      <c r="Q14" s="46">
        <v>0</v>
      </c>
      <c r="R14" s="47">
        <v>0</v>
      </c>
      <c r="S14" s="46">
        <v>0</v>
      </c>
      <c r="T14" s="46">
        <v>0</v>
      </c>
      <c r="U14" s="46">
        <v>0</v>
      </c>
      <c r="V14" s="46">
        <v>0</v>
      </c>
      <c r="W14" s="47">
        <v>0</v>
      </c>
      <c r="X14" s="46">
        <v>0</v>
      </c>
      <c r="Y14" s="46">
        <v>0</v>
      </c>
      <c r="Z14" s="46">
        <v>0</v>
      </c>
      <c r="AA14" s="46">
        <v>0</v>
      </c>
      <c r="AB14" s="47">
        <v>0</v>
      </c>
      <c r="AC14" s="46">
        <v>0</v>
      </c>
      <c r="AD14" s="46">
        <v>0</v>
      </c>
      <c r="AE14" s="46">
        <v>0</v>
      </c>
      <c r="AF14" s="46">
        <v>0</v>
      </c>
      <c r="AG14" s="47">
        <v>0</v>
      </c>
      <c r="AH14" s="46">
        <v>0</v>
      </c>
      <c r="AI14" s="46">
        <v>0</v>
      </c>
      <c r="AJ14" s="46">
        <v>0</v>
      </c>
      <c r="AK14" s="46">
        <v>0</v>
      </c>
      <c r="AL14" s="47">
        <v>0</v>
      </c>
      <c r="AM14" s="46">
        <v>0</v>
      </c>
      <c r="AN14" s="46">
        <v>0</v>
      </c>
      <c r="AO14" s="46">
        <v>0</v>
      </c>
      <c r="AP14" s="46">
        <v>0</v>
      </c>
      <c r="AQ14" s="47">
        <v>0</v>
      </c>
      <c r="AR14" s="46">
        <v>0</v>
      </c>
      <c r="AS14" s="46">
        <v>0</v>
      </c>
      <c r="AT14" s="46">
        <v>0</v>
      </c>
      <c r="AU14" s="46">
        <v>0</v>
      </c>
      <c r="AV14" s="47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6">
        <v>0</v>
      </c>
      <c r="BC14" s="46">
        <v>0</v>
      </c>
      <c r="BD14" s="46">
        <v>0</v>
      </c>
      <c r="BE14" s="46">
        <v>0</v>
      </c>
      <c r="BF14" s="47">
        <v>0</v>
      </c>
      <c r="BG14" s="46">
        <v>0</v>
      </c>
      <c r="BH14" s="46">
        <v>0</v>
      </c>
      <c r="BI14" s="46">
        <v>0</v>
      </c>
      <c r="BJ14" s="46">
        <v>0</v>
      </c>
      <c r="BK14" s="35">
        <f t="shared" si="0"/>
        <v>0</v>
      </c>
      <c r="BL14" s="36">
        <f t="shared" si="1"/>
        <v>0</v>
      </c>
      <c r="BM14" s="36">
        <f t="shared" si="2"/>
        <v>0</v>
      </c>
      <c r="BN14" s="36">
        <f t="shared" si="3"/>
        <v>0</v>
      </c>
      <c r="BO14" s="36">
        <f t="shared" si="4"/>
        <v>0</v>
      </c>
    </row>
    <row r="15" spans="1:67" s="7" customFormat="1">
      <c r="A15" s="207"/>
      <c r="B15" s="21" t="s">
        <v>24</v>
      </c>
      <c r="C15" s="48">
        <v>0</v>
      </c>
      <c r="D15" s="49">
        <v>2</v>
      </c>
      <c r="E15" s="49">
        <v>0</v>
      </c>
      <c r="F15" s="49">
        <v>0</v>
      </c>
      <c r="G15" s="50">
        <v>0</v>
      </c>
      <c r="H15" s="48">
        <v>0</v>
      </c>
      <c r="I15" s="49">
        <v>0</v>
      </c>
      <c r="J15" s="49">
        <v>0</v>
      </c>
      <c r="K15" s="49">
        <v>0</v>
      </c>
      <c r="L15" s="50">
        <v>0</v>
      </c>
      <c r="M15" s="48">
        <v>0</v>
      </c>
      <c r="N15" s="49">
        <v>0</v>
      </c>
      <c r="O15" s="49">
        <v>0</v>
      </c>
      <c r="P15" s="49">
        <v>0</v>
      </c>
      <c r="Q15" s="50">
        <v>0</v>
      </c>
      <c r="R15" s="48">
        <v>0</v>
      </c>
      <c r="S15" s="49">
        <v>0</v>
      </c>
      <c r="T15" s="49">
        <v>0</v>
      </c>
      <c r="U15" s="49">
        <v>0</v>
      </c>
      <c r="V15" s="50">
        <v>0</v>
      </c>
      <c r="W15" s="48">
        <v>0</v>
      </c>
      <c r="X15" s="49">
        <v>0</v>
      </c>
      <c r="Y15" s="49">
        <v>0</v>
      </c>
      <c r="Z15" s="49">
        <v>0</v>
      </c>
      <c r="AA15" s="50">
        <v>0</v>
      </c>
      <c r="AB15" s="48">
        <v>0</v>
      </c>
      <c r="AC15" s="49">
        <v>0</v>
      </c>
      <c r="AD15" s="49">
        <v>0</v>
      </c>
      <c r="AE15" s="49">
        <v>0</v>
      </c>
      <c r="AF15" s="50">
        <v>0</v>
      </c>
      <c r="AG15" s="48">
        <v>0</v>
      </c>
      <c r="AH15" s="49">
        <v>0</v>
      </c>
      <c r="AI15" s="49">
        <v>0</v>
      </c>
      <c r="AJ15" s="49">
        <v>0</v>
      </c>
      <c r="AK15" s="50">
        <v>0</v>
      </c>
      <c r="AL15" s="48">
        <v>0</v>
      </c>
      <c r="AM15" s="49">
        <v>0</v>
      </c>
      <c r="AN15" s="49">
        <v>0</v>
      </c>
      <c r="AO15" s="49">
        <v>0</v>
      </c>
      <c r="AP15" s="50">
        <v>0</v>
      </c>
      <c r="AQ15" s="48">
        <v>0</v>
      </c>
      <c r="AR15" s="49">
        <v>0</v>
      </c>
      <c r="AS15" s="49">
        <v>0</v>
      </c>
      <c r="AT15" s="49">
        <v>0</v>
      </c>
      <c r="AU15" s="50">
        <v>0</v>
      </c>
      <c r="AV15" s="48">
        <v>0</v>
      </c>
      <c r="AW15" s="49">
        <v>0</v>
      </c>
      <c r="AX15" s="49">
        <v>0</v>
      </c>
      <c r="AY15" s="49">
        <v>0</v>
      </c>
      <c r="AZ15" s="50">
        <v>0</v>
      </c>
      <c r="BA15" s="48">
        <v>0</v>
      </c>
      <c r="BB15" s="49">
        <v>0</v>
      </c>
      <c r="BC15" s="49">
        <v>0</v>
      </c>
      <c r="BD15" s="49">
        <v>0</v>
      </c>
      <c r="BE15" s="50">
        <v>0</v>
      </c>
      <c r="BF15" s="48">
        <v>0</v>
      </c>
      <c r="BG15" s="49">
        <v>0</v>
      </c>
      <c r="BH15" s="49">
        <v>0</v>
      </c>
      <c r="BI15" s="49">
        <v>0</v>
      </c>
      <c r="BJ15" s="50">
        <v>0</v>
      </c>
      <c r="BK15" s="38">
        <f t="shared" si="0"/>
        <v>0</v>
      </c>
      <c r="BL15" s="39">
        <f t="shared" si="1"/>
        <v>2</v>
      </c>
      <c r="BM15" s="39">
        <f t="shared" si="2"/>
        <v>0</v>
      </c>
      <c r="BN15" s="39">
        <f t="shared" si="3"/>
        <v>0</v>
      </c>
      <c r="BO15" s="39">
        <f t="shared" si="4"/>
        <v>0</v>
      </c>
    </row>
    <row r="16" spans="1:67">
      <c r="BK16" s="31">
        <f>SUM(BK9:BK15)</f>
        <v>0</v>
      </c>
      <c r="BL16" s="31">
        <f>SUM(BL9:BL15)</f>
        <v>5</v>
      </c>
      <c r="BM16" s="31">
        <f>SUM(BM9:BM15)</f>
        <v>2</v>
      </c>
      <c r="BN16" s="31">
        <f>SUM(BN9:BN15)</f>
        <v>3</v>
      </c>
      <c r="BO16" s="31">
        <f>SUM(BO9:BO15)</f>
        <v>0</v>
      </c>
    </row>
  </sheetData>
  <mergeCells count="21"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  <mergeCell ref="H7:L7"/>
    <mergeCell ref="B6:B8"/>
    <mergeCell ref="M7:Q7"/>
    <mergeCell ref="BF7:BJ7"/>
    <mergeCell ref="AG7:AK7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zoomScaleNormal="10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F13" sqref="F13"/>
    </sheetView>
  </sheetViews>
  <sheetFormatPr defaultColWidth="9.140625" defaultRowHeight="15"/>
  <cols>
    <col min="1" max="1" width="17.7109375" style="54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90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0" t="s">
        <v>80</v>
      </c>
      <c r="G1" s="230"/>
    </row>
    <row r="2" spans="1:14">
      <c r="A2" s="51" t="s">
        <v>1</v>
      </c>
      <c r="F2" s="230" t="s">
        <v>62</v>
      </c>
      <c r="G2" s="230"/>
    </row>
    <row r="3" spans="1:14" ht="6" customHeight="1">
      <c r="G3" s="51"/>
    </row>
    <row r="4" spans="1:14" ht="18.75">
      <c r="C4" s="231" t="s">
        <v>46</v>
      </c>
      <c r="D4" s="231"/>
      <c r="E4" s="231"/>
      <c r="F4" s="231"/>
      <c r="G4" s="231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2" t="s">
        <v>65</v>
      </c>
      <c r="B6" s="233"/>
      <c r="C6" s="233"/>
      <c r="D6" s="233"/>
      <c r="E6" s="234"/>
      <c r="F6" s="56" t="s">
        <v>7</v>
      </c>
      <c r="G6" s="57">
        <v>100</v>
      </c>
    </row>
    <row r="7" spans="1:14" ht="15.75" customHeight="1">
      <c r="A7" s="235"/>
      <c r="B7" s="236"/>
      <c r="C7" s="236"/>
      <c r="D7" s="236"/>
      <c r="E7" s="237"/>
      <c r="F7" s="58" t="s">
        <v>8</v>
      </c>
      <c r="G7" s="119">
        <f>SUM(C11:G11)</f>
        <v>0</v>
      </c>
    </row>
    <row r="8" spans="1:14" ht="15.75" customHeight="1">
      <c r="A8" s="235"/>
      <c r="B8" s="236"/>
      <c r="C8" s="236"/>
      <c r="D8" s="236"/>
      <c r="E8" s="237"/>
      <c r="F8" s="58" t="s">
        <v>2</v>
      </c>
      <c r="G8" s="120">
        <v>0</v>
      </c>
    </row>
    <row r="9" spans="1:14" ht="15.75" customHeight="1">
      <c r="A9" s="238"/>
      <c r="B9" s="239"/>
      <c r="C9" s="239"/>
      <c r="D9" s="239"/>
      <c r="E9" s="240"/>
      <c r="F9" s="59" t="s">
        <v>9</v>
      </c>
      <c r="G9" s="60">
        <f>G6-G7</f>
        <v>100</v>
      </c>
    </row>
    <row r="10" spans="1:14" s="64" customFormat="1" ht="15.75">
      <c r="A10" s="244" t="s">
        <v>32</v>
      </c>
      <c r="B10" s="244"/>
      <c r="C10" s="61" t="s">
        <v>53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4"/>
      <c r="B11" s="244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16" t="s">
        <v>43</v>
      </c>
      <c r="B13" s="68"/>
      <c r="C13" s="137"/>
      <c r="D13" s="138"/>
      <c r="E13" s="70" t="s">
        <v>60</v>
      </c>
      <c r="F13" s="87"/>
      <c r="G13" s="71"/>
      <c r="H13" s="72"/>
      <c r="I13" s="67"/>
      <c r="J13" s="67"/>
      <c r="K13" s="67"/>
      <c r="L13" s="67"/>
      <c r="M13" s="67"/>
      <c r="N13" s="67"/>
    </row>
    <row r="14" spans="1:14" s="80" customFormat="1" ht="21" customHeight="1">
      <c r="A14" s="241" t="s">
        <v>33</v>
      </c>
      <c r="B14" s="242"/>
      <c r="C14" s="243"/>
      <c r="D14" s="61">
        <f>COUNTA(D13)</f>
        <v>0</v>
      </c>
      <c r="E14" s="76"/>
      <c r="F14" s="77"/>
      <c r="G14" s="78"/>
      <c r="H14" s="79"/>
    </row>
    <row r="15" spans="1:14" s="80" customFormat="1" ht="149.25" customHeight="1">
      <c r="A15" s="161" t="s">
        <v>38</v>
      </c>
      <c r="B15" s="164"/>
      <c r="C15" s="162"/>
      <c r="D15" s="163"/>
      <c r="E15" s="70" t="s">
        <v>60</v>
      </c>
      <c r="F15" s="148"/>
      <c r="G15" s="160"/>
      <c r="H15" s="72"/>
    </row>
    <row r="16" spans="1:14" s="80" customFormat="1" ht="21" customHeight="1">
      <c r="A16" s="241" t="s">
        <v>37</v>
      </c>
      <c r="B16" s="242"/>
      <c r="C16" s="243"/>
      <c r="D16" s="61">
        <f>COUNTA(D15:D15)</f>
        <v>0</v>
      </c>
      <c r="E16" s="76"/>
      <c r="F16" s="82"/>
      <c r="G16" s="78"/>
      <c r="H16" s="79"/>
    </row>
    <row r="17" spans="1:8" s="80" customFormat="1" ht="150" customHeight="1">
      <c r="A17" s="123" t="s">
        <v>39</v>
      </c>
      <c r="B17" s="121"/>
      <c r="C17" s="74"/>
      <c r="D17" s="169"/>
      <c r="E17" s="70" t="s">
        <v>60</v>
      </c>
      <c r="F17" s="148"/>
      <c r="G17" s="118"/>
      <c r="H17" s="72"/>
    </row>
    <row r="18" spans="1:8" s="80" customFormat="1" ht="21" customHeight="1">
      <c r="A18" s="241" t="s">
        <v>36</v>
      </c>
      <c r="B18" s="242"/>
      <c r="C18" s="243"/>
      <c r="D18" s="61">
        <f>COUNTA(D17:D17)</f>
        <v>0</v>
      </c>
      <c r="E18" s="76"/>
      <c r="F18" s="77"/>
      <c r="G18" s="78"/>
      <c r="H18" s="79"/>
    </row>
    <row r="19" spans="1:8" s="80" customFormat="1" ht="150" customHeight="1">
      <c r="A19" s="146" t="s">
        <v>40</v>
      </c>
      <c r="B19" s="121"/>
      <c r="C19" s="143"/>
      <c r="D19" s="143"/>
      <c r="E19" s="70" t="s">
        <v>60</v>
      </c>
      <c r="F19" s="106"/>
      <c r="G19" s="150"/>
      <c r="H19" s="139"/>
    </row>
    <row r="20" spans="1:8" s="80" customFormat="1" ht="21" customHeight="1">
      <c r="A20" s="241" t="s">
        <v>35</v>
      </c>
      <c r="B20" s="242"/>
      <c r="C20" s="243"/>
      <c r="D20" s="61">
        <f>COUNTA(D19)</f>
        <v>0</v>
      </c>
      <c r="E20" s="76"/>
      <c r="F20" s="77"/>
      <c r="G20" s="78"/>
      <c r="H20" s="79"/>
    </row>
    <row r="21" spans="1:8" s="80" customFormat="1" ht="150" customHeight="1">
      <c r="A21" s="157" t="s">
        <v>41</v>
      </c>
      <c r="B21" s="145"/>
      <c r="C21" s="144"/>
      <c r="D21" s="143"/>
      <c r="E21" s="70" t="s">
        <v>60</v>
      </c>
      <c r="F21" s="106"/>
      <c r="G21" s="142"/>
      <c r="H21" s="72"/>
    </row>
    <row r="22" spans="1:8" s="80" customFormat="1" ht="21" customHeight="1">
      <c r="A22" s="241" t="s">
        <v>34</v>
      </c>
      <c r="B22" s="242"/>
      <c r="C22" s="243"/>
      <c r="D22" s="61">
        <f>COUNTA(D21)</f>
        <v>0</v>
      </c>
      <c r="E22" s="76"/>
      <c r="F22" s="77"/>
      <c r="G22" s="78"/>
      <c r="H22" s="79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3"/>
  <sheetViews>
    <sheetView zoomScaleNormal="100" workbookViewId="0">
      <pane ySplit="12" topLeftCell="A16" activePane="bottomLeft" state="frozen"/>
      <selection pane="bottomLeft" activeCell="G15" sqref="G15"/>
    </sheetView>
  </sheetViews>
  <sheetFormatPr defaultColWidth="9.140625" defaultRowHeight="15"/>
  <cols>
    <col min="1" max="1" width="17.570312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90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0" t="s">
        <v>79</v>
      </c>
      <c r="G1" s="230"/>
    </row>
    <row r="2" spans="1:14">
      <c r="A2" s="51" t="s">
        <v>1</v>
      </c>
      <c r="F2" s="230" t="s">
        <v>62</v>
      </c>
      <c r="G2" s="230"/>
    </row>
    <row r="3" spans="1:14" ht="6" customHeight="1"/>
    <row r="4" spans="1:14" ht="18.75">
      <c r="C4" s="231" t="s">
        <v>47</v>
      </c>
      <c r="D4" s="231"/>
      <c r="E4" s="231"/>
      <c r="F4" s="231"/>
      <c r="G4" s="231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2" t="s">
        <v>65</v>
      </c>
      <c r="B6" s="233"/>
      <c r="C6" s="233"/>
      <c r="D6" s="233"/>
      <c r="E6" s="234"/>
      <c r="F6" s="56" t="s">
        <v>7</v>
      </c>
      <c r="G6" s="57">
        <v>100</v>
      </c>
    </row>
    <row r="7" spans="1:14" ht="15.75" customHeight="1">
      <c r="A7" s="235"/>
      <c r="B7" s="236"/>
      <c r="C7" s="236"/>
      <c r="D7" s="236"/>
      <c r="E7" s="237"/>
      <c r="F7" s="58" t="s">
        <v>8</v>
      </c>
      <c r="G7" s="119">
        <f>SUM(C11:G11)</f>
        <v>2</v>
      </c>
    </row>
    <row r="8" spans="1:14" ht="15.75" customHeight="1">
      <c r="A8" s="235"/>
      <c r="B8" s="236"/>
      <c r="C8" s="236"/>
      <c r="D8" s="236"/>
      <c r="E8" s="237"/>
      <c r="F8" s="58" t="s">
        <v>2</v>
      </c>
      <c r="G8" s="120">
        <v>2</v>
      </c>
    </row>
    <row r="9" spans="1:14" ht="15.75" customHeight="1">
      <c r="A9" s="238"/>
      <c r="B9" s="239"/>
      <c r="C9" s="239"/>
      <c r="D9" s="239"/>
      <c r="E9" s="240"/>
      <c r="F9" s="59" t="s">
        <v>9</v>
      </c>
      <c r="G9" s="60">
        <f>G6-G7</f>
        <v>98</v>
      </c>
    </row>
    <row r="10" spans="1:14" s="64" customFormat="1" ht="15.75" customHeight="1">
      <c r="A10" s="244" t="s">
        <v>32</v>
      </c>
      <c r="B10" s="244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4"/>
      <c r="B11" s="244"/>
      <c r="C11" s="61">
        <f>D14</f>
        <v>0</v>
      </c>
      <c r="D11" s="61">
        <f>D17</f>
        <v>2</v>
      </c>
      <c r="E11" s="61">
        <f>D19</f>
        <v>0</v>
      </c>
      <c r="F11" s="61">
        <f>D21</f>
        <v>0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80" customFormat="1" ht="150" customHeight="1">
      <c r="A13" s="83" t="s">
        <v>43</v>
      </c>
      <c r="B13" s="73"/>
      <c r="C13" s="74"/>
      <c r="D13" s="74"/>
      <c r="E13" s="70" t="s">
        <v>60</v>
      </c>
      <c r="F13" s="148"/>
      <c r="G13" s="122"/>
      <c r="H13" s="72"/>
    </row>
    <row r="14" spans="1:14" s="80" customFormat="1" ht="21" customHeight="1">
      <c r="A14" s="241" t="s">
        <v>33</v>
      </c>
      <c r="B14" s="242"/>
      <c r="C14" s="243"/>
      <c r="D14" s="61">
        <f>COUNTA(D13:D13)</f>
        <v>0</v>
      </c>
      <c r="E14" s="76"/>
      <c r="F14" s="82"/>
      <c r="G14" s="78"/>
      <c r="H14" s="79"/>
    </row>
    <row r="15" spans="1:14" s="80" customFormat="1" ht="150" customHeight="1">
      <c r="A15" s="245" t="s">
        <v>38</v>
      </c>
      <c r="B15" s="200">
        <v>1</v>
      </c>
      <c r="C15" s="201" t="s">
        <v>81</v>
      </c>
      <c r="D15" s="169" t="s">
        <v>82</v>
      </c>
      <c r="E15" s="70"/>
      <c r="F15" s="148"/>
      <c r="G15" s="166">
        <v>45767</v>
      </c>
      <c r="H15" s="72">
        <v>45777</v>
      </c>
    </row>
    <row r="16" spans="1:14" s="80" customFormat="1" ht="229.5" customHeight="1">
      <c r="A16" s="246"/>
      <c r="B16" s="200">
        <v>2</v>
      </c>
      <c r="C16" s="201" t="s">
        <v>83</v>
      </c>
      <c r="D16" s="169" t="s">
        <v>84</v>
      </c>
      <c r="E16" s="197"/>
      <c r="F16" s="148"/>
      <c r="G16" s="203" t="s">
        <v>96</v>
      </c>
      <c r="H16" s="72">
        <v>45777</v>
      </c>
    </row>
    <row r="17" spans="1:8" s="80" customFormat="1" ht="21" customHeight="1">
      <c r="A17" s="241" t="s">
        <v>37</v>
      </c>
      <c r="B17" s="242"/>
      <c r="C17" s="243"/>
      <c r="D17" s="61">
        <f>COUNTA(D15:D16)</f>
        <v>2</v>
      </c>
      <c r="E17" s="76"/>
      <c r="F17" s="77"/>
      <c r="G17" s="78"/>
      <c r="H17" s="79"/>
    </row>
    <row r="18" spans="1:8" s="80" customFormat="1" ht="150" customHeight="1">
      <c r="A18" s="126" t="s">
        <v>39</v>
      </c>
      <c r="B18" s="84"/>
      <c r="C18" s="167"/>
      <c r="D18" s="143"/>
      <c r="E18" s="70" t="s">
        <v>60</v>
      </c>
      <c r="F18" s="70"/>
      <c r="G18" s="166"/>
      <c r="H18" s="165"/>
    </row>
    <row r="19" spans="1:8" s="80" customFormat="1" ht="21" customHeight="1">
      <c r="A19" s="241" t="s">
        <v>36</v>
      </c>
      <c r="B19" s="242"/>
      <c r="C19" s="243"/>
      <c r="D19" s="61">
        <f>COUNTA(D18:D18)</f>
        <v>0</v>
      </c>
      <c r="E19" s="76"/>
      <c r="F19" s="82"/>
      <c r="G19" s="78"/>
      <c r="H19" s="79"/>
    </row>
    <row r="20" spans="1:8" s="80" customFormat="1" ht="150" customHeight="1">
      <c r="A20" s="117" t="s">
        <v>40</v>
      </c>
      <c r="B20" s="73"/>
      <c r="C20" s="147"/>
      <c r="D20" s="85"/>
      <c r="E20" s="70" t="s">
        <v>60</v>
      </c>
      <c r="F20" s="70"/>
      <c r="G20" s="81"/>
      <c r="H20" s="139"/>
    </row>
    <row r="21" spans="1:8" s="80" customFormat="1" ht="21" customHeight="1">
      <c r="A21" s="241" t="s">
        <v>35</v>
      </c>
      <c r="B21" s="242"/>
      <c r="C21" s="243"/>
      <c r="D21" s="61">
        <f>COUNTA(D20)</f>
        <v>0</v>
      </c>
      <c r="E21" s="76"/>
      <c r="F21" s="82"/>
      <c r="G21" s="78"/>
      <c r="H21" s="79"/>
    </row>
    <row r="22" spans="1:8" s="80" customFormat="1" ht="150" customHeight="1">
      <c r="A22" s="86" t="s">
        <v>41</v>
      </c>
      <c r="B22" s="92"/>
      <c r="C22" s="74"/>
      <c r="D22" s="85"/>
      <c r="E22" s="70" t="s">
        <v>60</v>
      </c>
      <c r="F22" s="89"/>
      <c r="G22" s="81"/>
      <c r="H22" s="94"/>
    </row>
    <row r="23" spans="1:8" s="80" customFormat="1" ht="21" customHeight="1">
      <c r="A23" s="241" t="s">
        <v>34</v>
      </c>
      <c r="B23" s="242"/>
      <c r="C23" s="243"/>
      <c r="D23" s="61">
        <f>COUNTA(D22:D22)</f>
        <v>0</v>
      </c>
      <c r="E23" s="76"/>
      <c r="F23" s="77"/>
      <c r="G23" s="78"/>
      <c r="H23" s="79"/>
    </row>
  </sheetData>
  <mergeCells count="11">
    <mergeCell ref="F1:G1"/>
    <mergeCell ref="F2:G2"/>
    <mergeCell ref="C4:G4"/>
    <mergeCell ref="A6:E9"/>
    <mergeCell ref="A23:C23"/>
    <mergeCell ref="A10:B11"/>
    <mergeCell ref="A14:C14"/>
    <mergeCell ref="A17:C17"/>
    <mergeCell ref="A19:C19"/>
    <mergeCell ref="A21:C21"/>
    <mergeCell ref="A15:A16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E23" sqref="E23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5" customWidth="1"/>
    <col min="4" max="4" width="30.7109375" style="51" customWidth="1"/>
    <col min="5" max="6" width="37.7109375" style="51" customWidth="1"/>
    <col min="7" max="7" width="17.7109375" style="90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0" t="s">
        <v>79</v>
      </c>
      <c r="G1" s="230"/>
    </row>
    <row r="2" spans="1:14">
      <c r="A2" s="51" t="s">
        <v>1</v>
      </c>
      <c r="F2" s="230" t="s">
        <v>62</v>
      </c>
      <c r="G2" s="230"/>
    </row>
    <row r="3" spans="1:14" ht="6" customHeight="1"/>
    <row r="4" spans="1:14" ht="18.75">
      <c r="C4" s="231" t="s">
        <v>48</v>
      </c>
      <c r="D4" s="231"/>
      <c r="E4" s="231"/>
      <c r="F4" s="231"/>
      <c r="G4" s="231"/>
    </row>
    <row r="5" spans="1:14" ht="6" customHeight="1">
      <c r="C5" s="96"/>
      <c r="D5" s="55"/>
      <c r="E5" s="55"/>
      <c r="F5" s="55"/>
      <c r="G5" s="97"/>
    </row>
    <row r="6" spans="1:14" ht="15.75" customHeight="1">
      <c r="A6" s="232" t="s">
        <v>65</v>
      </c>
      <c r="B6" s="233"/>
      <c r="C6" s="233"/>
      <c r="D6" s="233"/>
      <c r="E6" s="234"/>
      <c r="F6" s="56" t="s">
        <v>7</v>
      </c>
      <c r="G6" s="57">
        <v>100</v>
      </c>
    </row>
    <row r="7" spans="1:14" ht="15.75" customHeight="1">
      <c r="A7" s="235"/>
      <c r="B7" s="236"/>
      <c r="C7" s="236"/>
      <c r="D7" s="236"/>
      <c r="E7" s="237"/>
      <c r="F7" s="58" t="s">
        <v>8</v>
      </c>
      <c r="G7" s="119">
        <f>SUM(C11:G11)</f>
        <v>0</v>
      </c>
    </row>
    <row r="8" spans="1:14" ht="15.75" customHeight="1">
      <c r="A8" s="235"/>
      <c r="B8" s="236"/>
      <c r="C8" s="236"/>
      <c r="D8" s="236"/>
      <c r="E8" s="237"/>
      <c r="F8" s="58" t="s">
        <v>2</v>
      </c>
      <c r="G8" s="120">
        <v>0</v>
      </c>
    </row>
    <row r="9" spans="1:14" ht="15.75" customHeight="1">
      <c r="A9" s="238"/>
      <c r="B9" s="239"/>
      <c r="C9" s="239"/>
      <c r="D9" s="239"/>
      <c r="E9" s="240"/>
      <c r="F9" s="59" t="s">
        <v>9</v>
      </c>
      <c r="G9" s="98">
        <f>G6-G7</f>
        <v>100</v>
      </c>
    </row>
    <row r="10" spans="1:14" s="64" customFormat="1" ht="15.75" customHeight="1">
      <c r="A10" s="244" t="s">
        <v>32</v>
      </c>
      <c r="B10" s="244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4"/>
      <c r="B11" s="244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80" customFormat="1" ht="150" customHeight="1">
      <c r="A13" s="152" t="s">
        <v>43</v>
      </c>
      <c r="B13" s="154"/>
      <c r="C13" s="153"/>
      <c r="D13" s="153"/>
      <c r="E13" s="70" t="s">
        <v>60</v>
      </c>
      <c r="G13" s="155"/>
      <c r="H13" s="156"/>
    </row>
    <row r="14" spans="1:14" s="80" customFormat="1" ht="21" customHeight="1">
      <c r="A14" s="241" t="s">
        <v>33</v>
      </c>
      <c r="B14" s="242"/>
      <c r="C14" s="243"/>
      <c r="D14" s="61">
        <f>COUNTA(D13)</f>
        <v>0</v>
      </c>
      <c r="E14" s="76"/>
      <c r="F14" s="82"/>
      <c r="G14" s="78"/>
      <c r="H14" s="79"/>
    </row>
    <row r="15" spans="1:14" s="80" customFormat="1" ht="150" customHeight="1">
      <c r="A15" s="179" t="s">
        <v>38</v>
      </c>
      <c r="B15" s="176"/>
      <c r="C15" s="74"/>
      <c r="D15" s="169"/>
      <c r="E15" s="70" t="s">
        <v>60</v>
      </c>
      <c r="F15" s="148"/>
      <c r="G15" s="177"/>
      <c r="H15" s="170"/>
    </row>
    <row r="16" spans="1:14" s="80" customFormat="1" ht="21" customHeight="1">
      <c r="A16" s="241" t="s">
        <v>37</v>
      </c>
      <c r="B16" s="242"/>
      <c r="C16" s="243"/>
      <c r="D16" s="61">
        <f>COUNTA(D15:D15)</f>
        <v>0</v>
      </c>
      <c r="E16" s="76"/>
      <c r="F16" s="82"/>
      <c r="G16" s="100"/>
      <c r="H16" s="101"/>
    </row>
    <row r="17" spans="1:8" s="80" customFormat="1" ht="150" customHeight="1">
      <c r="A17" s="124" t="s">
        <v>39</v>
      </c>
      <c r="B17" s="121"/>
      <c r="C17" s="143"/>
      <c r="D17" s="169"/>
      <c r="E17" s="70" t="s">
        <v>60</v>
      </c>
      <c r="F17" s="70"/>
      <c r="G17" s="150"/>
      <c r="H17" s="170"/>
    </row>
    <row r="18" spans="1:8" s="80" customFormat="1" ht="21" customHeight="1">
      <c r="A18" s="241" t="s">
        <v>36</v>
      </c>
      <c r="B18" s="242"/>
      <c r="C18" s="243"/>
      <c r="D18" s="61">
        <f>COUNTA(D17:D17)</f>
        <v>0</v>
      </c>
      <c r="E18" s="76"/>
      <c r="F18" s="77"/>
      <c r="G18" s="100"/>
      <c r="H18" s="101"/>
    </row>
    <row r="19" spans="1:8" s="80" customFormat="1" ht="150" customHeight="1">
      <c r="A19" s="83" t="s">
        <v>40</v>
      </c>
      <c r="B19" s="71"/>
      <c r="C19" s="71"/>
      <c r="D19" s="71"/>
      <c r="E19" s="70" t="s">
        <v>60</v>
      </c>
      <c r="F19" s="71"/>
      <c r="G19" s="71"/>
      <c r="H19" s="139"/>
    </row>
    <row r="20" spans="1:8" s="80" customFormat="1" ht="21" customHeight="1">
      <c r="A20" s="241" t="s">
        <v>35</v>
      </c>
      <c r="B20" s="242"/>
      <c r="C20" s="243"/>
      <c r="D20" s="61">
        <f>COUNTA(D19)</f>
        <v>0</v>
      </c>
      <c r="E20" s="76"/>
      <c r="F20" s="82"/>
      <c r="G20" s="78"/>
      <c r="H20" s="79"/>
    </row>
    <row r="21" spans="1:8" s="80" customFormat="1" ht="150" customHeight="1">
      <c r="A21" s="86" t="s">
        <v>41</v>
      </c>
      <c r="B21" s="73"/>
      <c r="C21" s="144"/>
      <c r="D21" s="143"/>
      <c r="E21" s="70" t="s">
        <v>60</v>
      </c>
      <c r="F21" s="71"/>
      <c r="G21" s="91"/>
      <c r="H21" s="139"/>
    </row>
    <row r="22" spans="1:8" s="80" customFormat="1" ht="21" customHeight="1">
      <c r="A22" s="241" t="s">
        <v>34</v>
      </c>
      <c r="B22" s="242"/>
      <c r="C22" s="243"/>
      <c r="D22" s="61">
        <f>COUNTA(D21)</f>
        <v>0</v>
      </c>
      <c r="E22" s="76"/>
      <c r="F22" s="77"/>
      <c r="G22" s="78"/>
      <c r="H22" s="79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3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103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0" t="s">
        <v>78</v>
      </c>
      <c r="G1" s="230"/>
    </row>
    <row r="2" spans="1:14">
      <c r="A2" s="51" t="s">
        <v>1</v>
      </c>
      <c r="F2" s="230" t="s">
        <v>62</v>
      </c>
      <c r="G2" s="230"/>
    </row>
    <row r="3" spans="1:14" ht="6" customHeight="1"/>
    <row r="4" spans="1:14" ht="18.75">
      <c r="C4" s="231" t="s">
        <v>49</v>
      </c>
      <c r="D4" s="231"/>
      <c r="E4" s="231"/>
      <c r="F4" s="231"/>
      <c r="G4" s="231"/>
    </row>
    <row r="5" spans="1:14" ht="6" customHeight="1">
      <c r="C5" s="97"/>
      <c r="D5" s="55"/>
      <c r="E5" s="55"/>
      <c r="F5" s="55"/>
      <c r="G5" s="55"/>
    </row>
    <row r="6" spans="1:14" ht="15.75" customHeight="1">
      <c r="A6" s="232" t="s">
        <v>65</v>
      </c>
      <c r="B6" s="233"/>
      <c r="C6" s="233"/>
      <c r="D6" s="233"/>
      <c r="E6" s="234"/>
      <c r="F6" s="56" t="s">
        <v>7</v>
      </c>
      <c r="G6" s="57">
        <v>100</v>
      </c>
    </row>
    <row r="7" spans="1:14" ht="15.75" customHeight="1">
      <c r="A7" s="235"/>
      <c r="B7" s="236"/>
      <c r="C7" s="236"/>
      <c r="D7" s="236"/>
      <c r="E7" s="237"/>
      <c r="F7" s="58" t="s">
        <v>8</v>
      </c>
      <c r="G7" s="119">
        <f>SUM(C11:G11)</f>
        <v>3</v>
      </c>
    </row>
    <row r="8" spans="1:14" ht="15.75" customHeight="1">
      <c r="A8" s="235"/>
      <c r="B8" s="236"/>
      <c r="C8" s="236"/>
      <c r="D8" s="236"/>
      <c r="E8" s="237"/>
      <c r="F8" s="58" t="s">
        <v>2</v>
      </c>
      <c r="G8" s="120">
        <v>3</v>
      </c>
    </row>
    <row r="9" spans="1:14" ht="15.75" customHeight="1">
      <c r="A9" s="238"/>
      <c r="B9" s="239"/>
      <c r="C9" s="239"/>
      <c r="D9" s="239"/>
      <c r="E9" s="240"/>
      <c r="F9" s="59" t="s">
        <v>9</v>
      </c>
      <c r="G9" s="60">
        <f>G6-G7</f>
        <v>97</v>
      </c>
    </row>
    <row r="10" spans="1:14" s="64" customFormat="1" ht="15.75" customHeight="1">
      <c r="A10" s="244" t="s">
        <v>32</v>
      </c>
      <c r="B10" s="244"/>
      <c r="C10" s="104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4"/>
      <c r="B11" s="244"/>
      <c r="C11" s="61">
        <f>D14</f>
        <v>0</v>
      </c>
      <c r="D11" s="61">
        <f>D16</f>
        <v>1</v>
      </c>
      <c r="E11" s="61">
        <f>D18</f>
        <v>0</v>
      </c>
      <c r="F11" s="61">
        <f>D21</f>
        <v>2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10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80" customFormat="1" ht="150" customHeight="1">
      <c r="A13" s="151" t="s">
        <v>43</v>
      </c>
      <c r="B13" s="171"/>
      <c r="C13" s="159"/>
      <c r="D13" s="159"/>
      <c r="E13" s="70" t="s">
        <v>60</v>
      </c>
      <c r="F13" s="148"/>
      <c r="G13" s="150"/>
      <c r="H13" s="139"/>
    </row>
    <row r="14" spans="1:14" s="80" customFormat="1" ht="21" customHeight="1">
      <c r="A14" s="241" t="s">
        <v>33</v>
      </c>
      <c r="B14" s="242"/>
      <c r="C14" s="243"/>
      <c r="D14" s="61">
        <f>COUNTA(D13:D13)</f>
        <v>0</v>
      </c>
      <c r="E14" s="76"/>
      <c r="F14" s="149"/>
      <c r="G14" s="78"/>
      <c r="H14" s="79"/>
    </row>
    <row r="15" spans="1:14" s="80" customFormat="1" ht="150" customHeight="1">
      <c r="A15" s="158" t="s">
        <v>64</v>
      </c>
      <c r="B15" s="171">
        <v>1</v>
      </c>
      <c r="C15" s="159" t="s">
        <v>68</v>
      </c>
      <c r="D15" s="159" t="s">
        <v>69</v>
      </c>
      <c r="E15" s="70"/>
      <c r="F15" s="87"/>
      <c r="G15" s="150">
        <v>45773</v>
      </c>
      <c r="H15" s="72">
        <v>45777</v>
      </c>
    </row>
    <row r="16" spans="1:14" s="80" customFormat="1" ht="21" customHeight="1">
      <c r="A16" s="241" t="s">
        <v>37</v>
      </c>
      <c r="B16" s="242"/>
      <c r="C16" s="243"/>
      <c r="D16" s="61">
        <f>COUNTA(D15:D15)</f>
        <v>1</v>
      </c>
      <c r="E16" s="76"/>
      <c r="F16" s="149"/>
      <c r="G16" s="172"/>
      <c r="H16" s="79"/>
    </row>
    <row r="17" spans="1:8" s="80" customFormat="1" ht="150" customHeight="1">
      <c r="A17" s="126" t="s">
        <v>39</v>
      </c>
      <c r="B17" s="73"/>
      <c r="C17" s="159"/>
      <c r="D17" s="159"/>
      <c r="E17" s="70" t="s">
        <v>60</v>
      </c>
      <c r="F17" s="148"/>
      <c r="G17" s="150"/>
      <c r="H17" s="139"/>
    </row>
    <row r="18" spans="1:8" s="80" customFormat="1" ht="21" customHeight="1">
      <c r="A18" s="241" t="s">
        <v>36</v>
      </c>
      <c r="B18" s="242"/>
      <c r="C18" s="243"/>
      <c r="D18" s="61">
        <f>COUNTA(D17:D17)</f>
        <v>0</v>
      </c>
      <c r="E18" s="76"/>
      <c r="F18" s="77"/>
      <c r="G18" s="78"/>
      <c r="H18" s="79"/>
    </row>
    <row r="19" spans="1:8" s="80" customFormat="1" ht="150" customHeight="1">
      <c r="A19" s="247" t="s">
        <v>40</v>
      </c>
      <c r="B19" s="188">
        <v>1</v>
      </c>
      <c r="C19" s="189" t="s">
        <v>70</v>
      </c>
      <c r="D19" s="190" t="s">
        <v>71</v>
      </c>
      <c r="E19" s="70"/>
      <c r="F19" s="87"/>
      <c r="G19" s="184">
        <v>45773</v>
      </c>
      <c r="H19" s="72">
        <v>45777</v>
      </c>
    </row>
    <row r="20" spans="1:8" s="80" customFormat="1" ht="150" customHeight="1">
      <c r="A20" s="248"/>
      <c r="B20" s="188">
        <v>2</v>
      </c>
      <c r="C20" s="189" t="s">
        <v>89</v>
      </c>
      <c r="D20" s="190" t="s">
        <v>90</v>
      </c>
      <c r="E20" s="197"/>
      <c r="F20" s="87"/>
      <c r="G20" s="184">
        <v>45821</v>
      </c>
      <c r="H20" s="72">
        <v>45777</v>
      </c>
    </row>
    <row r="21" spans="1:8" s="80" customFormat="1" ht="21" customHeight="1">
      <c r="A21" s="241" t="s">
        <v>35</v>
      </c>
      <c r="B21" s="242"/>
      <c r="C21" s="243"/>
      <c r="D21" s="61">
        <f>COUNTA(D19:D20)</f>
        <v>2</v>
      </c>
      <c r="E21" s="76"/>
      <c r="F21" s="77"/>
      <c r="G21" s="78"/>
      <c r="H21" s="79"/>
    </row>
    <row r="22" spans="1:8" s="80" customFormat="1" ht="150" customHeight="1">
      <c r="A22" s="93" t="s">
        <v>41</v>
      </c>
      <c r="B22" s="84"/>
      <c r="C22" s="107"/>
      <c r="D22" s="85"/>
      <c r="E22" s="70" t="s">
        <v>60</v>
      </c>
      <c r="F22" s="89"/>
      <c r="G22" s="108"/>
      <c r="H22" s="75"/>
    </row>
    <row r="23" spans="1:8" s="80" customFormat="1" ht="21" customHeight="1">
      <c r="A23" s="241" t="s">
        <v>34</v>
      </c>
      <c r="B23" s="242"/>
      <c r="C23" s="243"/>
      <c r="D23" s="61">
        <f>COUNTA(D22)</f>
        <v>0</v>
      </c>
      <c r="E23" s="76"/>
      <c r="F23" s="77"/>
      <c r="G23" s="78"/>
      <c r="H23" s="79"/>
    </row>
  </sheetData>
  <mergeCells count="11">
    <mergeCell ref="A23:C23"/>
    <mergeCell ref="A10:B11"/>
    <mergeCell ref="A14:C14"/>
    <mergeCell ref="A16:C16"/>
    <mergeCell ref="A18:C18"/>
    <mergeCell ref="A19:A20"/>
    <mergeCell ref="F1:G1"/>
    <mergeCell ref="F2:G2"/>
    <mergeCell ref="C4:G4"/>
    <mergeCell ref="A6:E9"/>
    <mergeCell ref="A21:C21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3"/>
  <sheetViews>
    <sheetView zoomScaleNormal="100" workbookViewId="0">
      <pane ySplit="12" topLeftCell="A22" activePane="bottomLeft" state="frozen"/>
      <selection pane="bottomLeft" activeCell="G20" sqref="G20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5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0" t="s">
        <v>76</v>
      </c>
      <c r="G1" s="230"/>
    </row>
    <row r="2" spans="1:14">
      <c r="A2" s="51" t="s">
        <v>1</v>
      </c>
      <c r="F2" s="230" t="s">
        <v>62</v>
      </c>
      <c r="G2" s="230"/>
    </row>
    <row r="3" spans="1:14" ht="6" customHeight="1"/>
    <row r="4" spans="1:14" ht="18.75">
      <c r="C4" s="231" t="s">
        <v>50</v>
      </c>
      <c r="D4" s="231"/>
      <c r="E4" s="231"/>
      <c r="F4" s="231"/>
      <c r="G4" s="231"/>
    </row>
    <row r="5" spans="1:14" ht="6" customHeight="1">
      <c r="C5" s="96"/>
      <c r="D5" s="55"/>
      <c r="E5" s="55"/>
      <c r="F5" s="55"/>
      <c r="G5" s="55"/>
    </row>
    <row r="6" spans="1:14" ht="15.75" customHeight="1">
      <c r="A6" s="232" t="s">
        <v>65</v>
      </c>
      <c r="B6" s="233"/>
      <c r="C6" s="233"/>
      <c r="D6" s="233"/>
      <c r="E6" s="234"/>
      <c r="F6" s="56" t="s">
        <v>7</v>
      </c>
      <c r="G6" s="57">
        <v>100</v>
      </c>
    </row>
    <row r="7" spans="1:14" ht="15.75" customHeight="1">
      <c r="A7" s="235"/>
      <c r="B7" s="236"/>
      <c r="C7" s="236"/>
      <c r="D7" s="236"/>
      <c r="E7" s="237"/>
      <c r="F7" s="58" t="s">
        <v>8</v>
      </c>
      <c r="G7" s="119">
        <f>SUM(C11:G11)</f>
        <v>3</v>
      </c>
    </row>
    <row r="8" spans="1:14" ht="15.75" customHeight="1">
      <c r="A8" s="235"/>
      <c r="B8" s="236"/>
      <c r="C8" s="236"/>
      <c r="D8" s="236"/>
      <c r="E8" s="237"/>
      <c r="F8" s="58" t="s">
        <v>2</v>
      </c>
      <c r="G8" s="120">
        <v>3</v>
      </c>
    </row>
    <row r="9" spans="1:14" ht="15.75" customHeight="1">
      <c r="A9" s="238"/>
      <c r="B9" s="239"/>
      <c r="C9" s="239"/>
      <c r="D9" s="239"/>
      <c r="E9" s="240"/>
      <c r="F9" s="59" t="s">
        <v>9</v>
      </c>
      <c r="G9" s="60">
        <f>G6-G7</f>
        <v>97</v>
      </c>
    </row>
    <row r="10" spans="1:14" s="64" customFormat="1" ht="15.75" customHeight="1">
      <c r="A10" s="244" t="s">
        <v>32</v>
      </c>
      <c r="B10" s="244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4"/>
      <c r="B11" s="244"/>
      <c r="C11" s="61">
        <f>D14</f>
        <v>0</v>
      </c>
      <c r="D11" s="61">
        <f>D16</f>
        <v>0</v>
      </c>
      <c r="E11" s="61">
        <f>D19</f>
        <v>2</v>
      </c>
      <c r="F11" s="61">
        <f>D21</f>
        <v>1</v>
      </c>
      <c r="G11" s="62">
        <f>D23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80" customFormat="1" ht="150" customHeight="1">
      <c r="A13" s="109" t="s">
        <v>43</v>
      </c>
      <c r="B13" s="171"/>
      <c r="C13" s="159"/>
      <c r="D13" s="159"/>
      <c r="E13" s="70" t="s">
        <v>60</v>
      </c>
      <c r="F13" s="148"/>
      <c r="G13" s="122"/>
      <c r="H13" s="72"/>
    </row>
    <row r="14" spans="1:14" s="80" customFormat="1" ht="21" customHeight="1">
      <c r="A14" s="241" t="s">
        <v>33</v>
      </c>
      <c r="B14" s="242"/>
      <c r="C14" s="243"/>
      <c r="D14" s="61">
        <f>COUNTA(D13:D13)</f>
        <v>0</v>
      </c>
      <c r="E14" s="76"/>
      <c r="F14" s="149"/>
      <c r="G14" s="172"/>
      <c r="H14" s="79"/>
    </row>
    <row r="15" spans="1:14" s="80" customFormat="1" ht="147.75" customHeight="1">
      <c r="A15" s="180" t="s">
        <v>38</v>
      </c>
      <c r="B15" s="171"/>
      <c r="C15" s="159"/>
      <c r="D15" s="159"/>
      <c r="E15" s="70" t="s">
        <v>60</v>
      </c>
      <c r="F15" s="148"/>
      <c r="G15" s="122"/>
      <c r="H15" s="72"/>
    </row>
    <row r="16" spans="1:14" s="80" customFormat="1" ht="21" customHeight="1">
      <c r="A16" s="241" t="s">
        <v>37</v>
      </c>
      <c r="B16" s="242"/>
      <c r="C16" s="243"/>
      <c r="D16" s="61">
        <f>COUNTA(D15:D15)</f>
        <v>0</v>
      </c>
      <c r="E16" s="76"/>
      <c r="F16" s="149"/>
      <c r="G16" s="172"/>
      <c r="H16" s="79"/>
    </row>
    <row r="17" spans="1:8" s="80" customFormat="1" ht="150" customHeight="1">
      <c r="A17" s="249" t="s">
        <v>39</v>
      </c>
      <c r="B17" s="188">
        <v>1</v>
      </c>
      <c r="C17" s="190" t="s">
        <v>66</v>
      </c>
      <c r="D17" s="181" t="s">
        <v>67</v>
      </c>
      <c r="E17" s="175"/>
      <c r="F17" s="148"/>
      <c r="G17" s="122">
        <v>45767</v>
      </c>
      <c r="H17" s="72">
        <v>45772</v>
      </c>
    </row>
    <row r="18" spans="1:8" s="80" customFormat="1" ht="150" customHeight="1">
      <c r="A18" s="249"/>
      <c r="B18" s="188">
        <v>2</v>
      </c>
      <c r="C18" s="190" t="s">
        <v>74</v>
      </c>
      <c r="D18" s="181" t="s">
        <v>75</v>
      </c>
      <c r="E18" s="175"/>
      <c r="F18" s="148"/>
      <c r="G18" s="122">
        <v>45767</v>
      </c>
      <c r="H18" s="72">
        <v>45772</v>
      </c>
    </row>
    <row r="19" spans="1:8" s="80" customFormat="1" ht="21" customHeight="1">
      <c r="A19" s="241" t="s">
        <v>36</v>
      </c>
      <c r="B19" s="242"/>
      <c r="C19" s="243"/>
      <c r="D19" s="61">
        <f>COUNTA(D17:D18)</f>
        <v>2</v>
      </c>
      <c r="E19" s="76"/>
      <c r="F19" s="149"/>
      <c r="G19" s="172"/>
      <c r="H19" s="79"/>
    </row>
    <row r="20" spans="1:8" s="80" customFormat="1" ht="150" customHeight="1">
      <c r="A20" s="125" t="s">
        <v>40</v>
      </c>
      <c r="B20" s="198">
        <v>1</v>
      </c>
      <c r="C20" s="199" t="s">
        <v>87</v>
      </c>
      <c r="D20" s="169" t="s">
        <v>88</v>
      </c>
      <c r="E20" s="70"/>
      <c r="F20" s="178"/>
      <c r="G20" s="122">
        <v>45767</v>
      </c>
      <c r="H20" s="75">
        <v>45777</v>
      </c>
    </row>
    <row r="21" spans="1:8" s="80" customFormat="1" ht="21" customHeight="1">
      <c r="A21" s="241" t="s">
        <v>35</v>
      </c>
      <c r="B21" s="242"/>
      <c r="C21" s="243"/>
      <c r="D21" s="61">
        <f>COUNTA(D20:D20)</f>
        <v>1</v>
      </c>
      <c r="E21" s="76"/>
      <c r="F21" s="77"/>
      <c r="G21" s="78"/>
      <c r="H21" s="79"/>
    </row>
    <row r="22" spans="1:8" s="80" customFormat="1" ht="150" customHeight="1">
      <c r="A22" s="93" t="s">
        <v>41</v>
      </c>
      <c r="B22" s="84"/>
      <c r="C22" s="85"/>
      <c r="D22" s="85"/>
      <c r="E22" s="70" t="s">
        <v>60</v>
      </c>
      <c r="F22" s="111"/>
      <c r="G22" s="81"/>
      <c r="H22" s="72"/>
    </row>
    <row r="23" spans="1:8" s="80" customFormat="1" ht="21" customHeight="1">
      <c r="A23" s="241" t="s">
        <v>34</v>
      </c>
      <c r="B23" s="242"/>
      <c r="C23" s="243"/>
      <c r="D23" s="61">
        <f>COUNTA(D22:D22)</f>
        <v>0</v>
      </c>
      <c r="E23" s="76"/>
      <c r="F23" s="77"/>
      <c r="G23" s="78"/>
      <c r="H23" s="79"/>
    </row>
  </sheetData>
  <mergeCells count="11">
    <mergeCell ref="F1:G1"/>
    <mergeCell ref="F2:G2"/>
    <mergeCell ref="C4:G4"/>
    <mergeCell ref="A6:E9"/>
    <mergeCell ref="A23:C23"/>
    <mergeCell ref="A10:B11"/>
    <mergeCell ref="A14:C14"/>
    <mergeCell ref="A16:C16"/>
    <mergeCell ref="A19:C19"/>
    <mergeCell ref="A21:C21"/>
    <mergeCell ref="A17:A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3" activePane="bottomLeft" state="frozen"/>
      <selection pane="bottomLeft" activeCell="F17" sqref="F17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0" t="s">
        <v>76</v>
      </c>
      <c r="G1" s="230"/>
    </row>
    <row r="2" spans="1:14">
      <c r="A2" s="51" t="s">
        <v>1</v>
      </c>
      <c r="F2" s="230" t="s">
        <v>62</v>
      </c>
      <c r="G2" s="230"/>
    </row>
    <row r="3" spans="1:14" ht="6" customHeight="1"/>
    <row r="4" spans="1:14" ht="18.75">
      <c r="C4" s="231" t="s">
        <v>51</v>
      </c>
      <c r="D4" s="231"/>
      <c r="E4" s="231"/>
      <c r="F4" s="231"/>
      <c r="G4" s="231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2" t="s">
        <v>65</v>
      </c>
      <c r="B6" s="233"/>
      <c r="C6" s="233"/>
      <c r="D6" s="233"/>
      <c r="E6" s="234"/>
      <c r="F6" s="56" t="s">
        <v>7</v>
      </c>
      <c r="G6" s="57">
        <v>100</v>
      </c>
    </row>
    <row r="7" spans="1:14" ht="15.75" customHeight="1">
      <c r="A7" s="235"/>
      <c r="B7" s="236"/>
      <c r="C7" s="236"/>
      <c r="D7" s="236"/>
      <c r="E7" s="237"/>
      <c r="F7" s="58" t="s">
        <v>8</v>
      </c>
      <c r="G7" s="119">
        <f>SUM(C11:G11)</f>
        <v>0</v>
      </c>
    </row>
    <row r="8" spans="1:14" ht="15.75" customHeight="1">
      <c r="A8" s="235"/>
      <c r="B8" s="236"/>
      <c r="C8" s="236"/>
      <c r="D8" s="236"/>
      <c r="E8" s="237"/>
      <c r="F8" s="58" t="s">
        <v>2</v>
      </c>
      <c r="G8" s="120">
        <v>0</v>
      </c>
    </row>
    <row r="9" spans="1:14" ht="15.75" customHeight="1">
      <c r="A9" s="238"/>
      <c r="B9" s="239"/>
      <c r="C9" s="239"/>
      <c r="D9" s="239"/>
      <c r="E9" s="240"/>
      <c r="F9" s="59" t="s">
        <v>9</v>
      </c>
      <c r="G9" s="60">
        <f>G6-G7</f>
        <v>100</v>
      </c>
    </row>
    <row r="10" spans="1:14" s="64" customFormat="1" ht="15.75" customHeight="1">
      <c r="A10" s="244" t="s">
        <v>32</v>
      </c>
      <c r="B10" s="244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4"/>
      <c r="B11" s="244"/>
      <c r="C11" s="61">
        <f>D14</f>
        <v>0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80" customFormat="1" ht="150" customHeight="1">
      <c r="A13" s="182" t="s">
        <v>43</v>
      </c>
      <c r="B13" s="194"/>
      <c r="C13" s="194"/>
      <c r="D13" s="194"/>
      <c r="E13" s="70" t="s">
        <v>60</v>
      </c>
      <c r="F13" s="194"/>
      <c r="G13" s="194"/>
      <c r="H13" s="194"/>
    </row>
    <row r="14" spans="1:14" s="80" customFormat="1" ht="21" customHeight="1">
      <c r="A14" s="241" t="s">
        <v>33</v>
      </c>
      <c r="B14" s="242"/>
      <c r="C14" s="243"/>
      <c r="D14" s="61">
        <f>COUNTA(D13)</f>
        <v>0</v>
      </c>
      <c r="E14" s="76"/>
      <c r="F14" s="82"/>
      <c r="G14" s="78"/>
      <c r="H14" s="79"/>
    </row>
    <row r="15" spans="1:14" s="80" customFormat="1" ht="150" customHeight="1">
      <c r="A15" s="112" t="s">
        <v>38</v>
      </c>
      <c r="B15" s="113"/>
      <c r="C15" s="88"/>
      <c r="D15" s="159"/>
      <c r="E15" s="70" t="s">
        <v>60</v>
      </c>
      <c r="F15" s="148"/>
      <c r="G15" s="166"/>
      <c r="H15" s="186"/>
    </row>
    <row r="16" spans="1:14" s="80" customFormat="1" ht="21" customHeight="1">
      <c r="A16" s="241" t="s">
        <v>37</v>
      </c>
      <c r="B16" s="242"/>
      <c r="C16" s="243"/>
      <c r="D16" s="61">
        <f>COUNTA(D15:D15)</f>
        <v>0</v>
      </c>
      <c r="E16" s="76"/>
      <c r="F16" s="82"/>
      <c r="G16" s="78"/>
      <c r="H16" s="79"/>
    </row>
    <row r="17" spans="1:8" s="80" customFormat="1" ht="150" customHeight="1">
      <c r="A17" s="109" t="s">
        <v>39</v>
      </c>
      <c r="B17" s="110"/>
      <c r="C17" s="187"/>
      <c r="D17" s="187"/>
      <c r="E17" s="70" t="s">
        <v>60</v>
      </c>
      <c r="F17" s="178"/>
      <c r="G17" s="91"/>
      <c r="H17" s="75"/>
    </row>
    <row r="18" spans="1:8" s="80" customFormat="1" ht="21" customHeight="1">
      <c r="A18" s="241" t="s">
        <v>36</v>
      </c>
      <c r="B18" s="242"/>
      <c r="C18" s="243"/>
      <c r="D18" s="61">
        <f>COUNTA(D17:D17)</f>
        <v>0</v>
      </c>
      <c r="E18" s="76"/>
      <c r="F18" s="82"/>
      <c r="G18" s="78"/>
      <c r="H18" s="79"/>
    </row>
    <row r="19" spans="1:8" s="80" customFormat="1" ht="150" customHeight="1">
      <c r="A19" s="83" t="s">
        <v>40</v>
      </c>
      <c r="B19" s="68"/>
      <c r="C19" s="69"/>
      <c r="D19" s="174"/>
      <c r="E19" s="70" t="s">
        <v>60</v>
      </c>
      <c r="F19" s="148"/>
      <c r="G19" s="91"/>
      <c r="H19" s="72"/>
    </row>
    <row r="20" spans="1:8" s="80" customFormat="1" ht="21" customHeight="1">
      <c r="A20" s="241" t="s">
        <v>35</v>
      </c>
      <c r="B20" s="242"/>
      <c r="C20" s="243"/>
      <c r="D20" s="61">
        <f>COUNTA(D19:D19)</f>
        <v>0</v>
      </c>
      <c r="E20" s="76"/>
      <c r="F20" s="77"/>
      <c r="G20" s="78"/>
      <c r="H20" s="79"/>
    </row>
    <row r="21" spans="1:8" s="80" customFormat="1" ht="150" customHeight="1">
      <c r="A21" s="93" t="s">
        <v>41</v>
      </c>
      <c r="B21" s="114"/>
      <c r="C21" s="88"/>
      <c r="D21" s="85"/>
      <c r="E21" s="70" t="s">
        <v>60</v>
      </c>
      <c r="F21" s="89"/>
      <c r="G21" s="81"/>
      <c r="H21" s="72"/>
    </row>
    <row r="22" spans="1:8" s="80" customFormat="1" ht="21" customHeight="1">
      <c r="A22" s="241" t="s">
        <v>34</v>
      </c>
      <c r="B22" s="242"/>
      <c r="C22" s="243"/>
      <c r="D22" s="61">
        <f>COUNTA(D21:D21)</f>
        <v>0</v>
      </c>
      <c r="E22" s="76"/>
      <c r="F22" s="77"/>
      <c r="G22" s="78"/>
      <c r="H22" s="79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2025-06-23T00:41:59Z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